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2260" windowHeight="12648" firstSheet="14" activeTab="20"/>
  </bookViews>
  <sheets>
    <sheet name="Титул" sheetId="1" r:id="rId1"/>
    <sheet name="Исходные" sheetId="3" r:id="rId2"/>
    <sheet name="Распределение" sheetId="2" r:id="rId3"/>
    <sheet name="Р. 1.1. ПЛАН" sheetId="4" r:id="rId4"/>
    <sheet name="Р. 1.2. ПЛАН" sheetId="5" r:id="rId5"/>
    <sheet name="Р. 1.3. ПЛАН " sheetId="23" r:id="rId6"/>
    <sheet name="Р. 1.4. ПЛАН" sheetId="24" r:id="rId7"/>
    <sheet name="Р. 1.1. Нагрузка" sheetId="6" r:id="rId8"/>
    <sheet name="Р. 1.2. Нагрузка " sheetId="7" r:id="rId9"/>
    <sheet name="Р. 1.3. Нагрузка " sheetId="21" r:id="rId10"/>
    <sheet name="Р. 1.4. Нагрузка " sheetId="22" r:id="rId11"/>
    <sheet name="Раздел 2.1" sheetId="8" r:id="rId12"/>
    <sheet name="Раздел 2.2" sheetId="10" r:id="rId13"/>
    <sheet name="Р. II. Изменения" sheetId="11" r:id="rId14"/>
    <sheet name="Раздел 3.1" sheetId="12" r:id="rId15"/>
    <sheet name="Раздел 3.2" sheetId="14" r:id="rId16"/>
    <sheet name="Р. III. Изменения " sheetId="15" r:id="rId17"/>
    <sheet name="Раздел 4.1" sheetId="16" r:id="rId18"/>
    <sheet name="Раздел 4.2 " sheetId="18" r:id="rId19"/>
    <sheet name="Раздел V" sheetId="17" r:id="rId20"/>
    <sheet name="Отметка" sheetId="19" r:id="rId21"/>
    <sheet name="Анализ" sheetId="20" r:id="rId22"/>
  </sheets>
  <externalReferences>
    <externalReference r:id="rId23"/>
  </externalReferences>
  <definedNames>
    <definedName name="_xlnm.Print_Area" localSheetId="21">Анализ!$A$1:$Q$54</definedName>
    <definedName name="_xlnm.Print_Area" localSheetId="1">Исходные!$A$1:$E$99</definedName>
    <definedName name="_xlnm.Print_Area" localSheetId="20">Отметка!$A$1:$I$29</definedName>
    <definedName name="_xlnm.Print_Area" localSheetId="13">'Р. II. Изменения'!$A$1:$F$67</definedName>
    <definedName name="_xlnm.Print_Area" localSheetId="16">'Р. III. Изменения '!$A$1:$F$67</definedName>
    <definedName name="_xlnm.Print_Area" localSheetId="11">'Раздел 2.1'!$A$1:$J$138</definedName>
    <definedName name="_xlnm.Print_Area" localSheetId="12">'Раздел 2.2'!$A$1:$J$71</definedName>
    <definedName name="_xlnm.Print_Area" localSheetId="14">'Раздел 3.1'!$A$1:$J$138</definedName>
    <definedName name="_xlnm.Print_Area" localSheetId="15">'Раздел 3.2'!$A$1:$J$71</definedName>
    <definedName name="_xlnm.Print_Area" localSheetId="17">'Раздел 4.1'!$A$1:$J$72</definedName>
    <definedName name="_xlnm.Print_Area" localSheetId="18">'Раздел 4.2 '!$A$1:$J$71</definedName>
    <definedName name="_xlnm.Print_Area" localSheetId="19">'Раздел V'!$A$1:$J$71</definedName>
    <definedName name="_xlnm.Print_Area" localSheetId="0">Титул!$A$1:$Q$78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2" l="1"/>
  <c r="E25" i="2"/>
  <c r="D25" i="2"/>
  <c r="D166" i="17"/>
  <c r="D165" i="17"/>
  <c r="D164" i="17"/>
  <c r="D169" i="18" l="1"/>
  <c r="D169" i="16"/>
  <c r="H14" i="2"/>
  <c r="G14" i="2"/>
  <c r="E14" i="2"/>
  <c r="C14" i="2"/>
  <c r="H13" i="2"/>
  <c r="H12" i="2"/>
  <c r="H10" i="2"/>
  <c r="G13" i="2"/>
  <c r="G12" i="2"/>
  <c r="G11" i="2"/>
  <c r="G10" i="2"/>
  <c r="F14" i="2"/>
  <c r="F13" i="2"/>
  <c r="F12" i="2"/>
  <c r="E13" i="2"/>
  <c r="E12" i="2"/>
  <c r="D13" i="2"/>
  <c r="D12" i="2"/>
  <c r="Z8" i="7"/>
  <c r="I11" i="21"/>
  <c r="D31" i="23"/>
  <c r="C11" i="2" l="1"/>
  <c r="D31" i="24" l="1"/>
  <c r="D30" i="24"/>
  <c r="C30" i="24"/>
  <c r="E29" i="24"/>
  <c r="E28" i="24"/>
  <c r="E27" i="24"/>
  <c r="E26" i="24"/>
  <c r="E25" i="24"/>
  <c r="E24" i="24"/>
  <c r="E23" i="24"/>
  <c r="E22" i="24"/>
  <c r="E21" i="24"/>
  <c r="E20" i="24"/>
  <c r="E30" i="24" s="1"/>
  <c r="D18" i="24"/>
  <c r="C18" i="24"/>
  <c r="C31" i="24" s="1"/>
  <c r="C13" i="2" s="1"/>
  <c r="E17" i="24"/>
  <c r="E16" i="24"/>
  <c r="E15" i="24"/>
  <c r="E14" i="24"/>
  <c r="E13" i="24"/>
  <c r="E12" i="24"/>
  <c r="E11" i="24"/>
  <c r="E18" i="24" s="1"/>
  <c r="E31" i="24" s="1"/>
  <c r="E10" i="24"/>
  <c r="E9" i="24"/>
  <c r="D30" i="23"/>
  <c r="C30" i="23"/>
  <c r="E29" i="23"/>
  <c r="E28" i="23"/>
  <c r="E27" i="23"/>
  <c r="E26" i="23"/>
  <c r="E25" i="23"/>
  <c r="E24" i="23"/>
  <c r="E23" i="23"/>
  <c r="E22" i="23"/>
  <c r="E21" i="23"/>
  <c r="E20" i="23"/>
  <c r="D18" i="23"/>
  <c r="C18" i="23"/>
  <c r="C31" i="23" s="1"/>
  <c r="C12" i="2" s="1"/>
  <c r="E17" i="23"/>
  <c r="E16" i="23"/>
  <c r="E15" i="23"/>
  <c r="E14" i="23"/>
  <c r="E13" i="23"/>
  <c r="E12" i="23"/>
  <c r="E11" i="23"/>
  <c r="E10" i="23"/>
  <c r="E9" i="23"/>
  <c r="Y33" i="22"/>
  <c r="M33" i="22"/>
  <c r="AA33" i="22" s="1"/>
  <c r="G33" i="22"/>
  <c r="F33" i="22"/>
  <c r="E33" i="22"/>
  <c r="D33" i="22"/>
  <c r="AA32" i="22"/>
  <c r="W32" i="22"/>
  <c r="W33" i="22" s="1"/>
  <c r="V32" i="22"/>
  <c r="V33" i="22" s="1"/>
  <c r="U32" i="22"/>
  <c r="U33" i="22" s="1"/>
  <c r="T32" i="22"/>
  <c r="T33" i="22" s="1"/>
  <c r="S32" i="22"/>
  <c r="R32" i="22"/>
  <c r="Q32" i="22"/>
  <c r="Q33" i="22" s="1"/>
  <c r="P32" i="22"/>
  <c r="O32" i="22"/>
  <c r="O33" i="22" s="1"/>
  <c r="N32" i="22"/>
  <c r="N33" i="22" s="1"/>
  <c r="K32" i="22"/>
  <c r="J32" i="22"/>
  <c r="I32" i="22"/>
  <c r="H32" i="22"/>
  <c r="H33" i="22" s="1"/>
  <c r="G32" i="22"/>
  <c r="F32" i="22"/>
  <c r="E32" i="22"/>
  <c r="D32" i="22"/>
  <c r="C32" i="22"/>
  <c r="Z31" i="22"/>
  <c r="X31" i="22"/>
  <c r="L31" i="22"/>
  <c r="X30" i="22"/>
  <c r="L30" i="22"/>
  <c r="Z30" i="22" s="1"/>
  <c r="X29" i="22"/>
  <c r="Z29" i="22" s="1"/>
  <c r="L29" i="22"/>
  <c r="X28" i="22"/>
  <c r="L28" i="22"/>
  <c r="Z28" i="22" s="1"/>
  <c r="X27" i="22"/>
  <c r="L27" i="22"/>
  <c r="Z27" i="22" s="1"/>
  <c r="Z26" i="22"/>
  <c r="X26" i="22"/>
  <c r="L26" i="22"/>
  <c r="X25" i="22"/>
  <c r="L25" i="22"/>
  <c r="Z25" i="22" s="1"/>
  <c r="X24" i="22"/>
  <c r="X32" i="22" s="1"/>
  <c r="L24" i="22"/>
  <c r="Z24" i="22" s="1"/>
  <c r="AA11" i="22"/>
  <c r="W11" i="22"/>
  <c r="V11" i="22"/>
  <c r="U11" i="22"/>
  <c r="T11" i="22"/>
  <c r="S11" i="22"/>
  <c r="S33" i="22" s="1"/>
  <c r="R11" i="22"/>
  <c r="R33" i="22" s="1"/>
  <c r="Q11" i="22"/>
  <c r="P11" i="22"/>
  <c r="P33" i="22" s="1"/>
  <c r="O11" i="22"/>
  <c r="N11" i="22"/>
  <c r="K11" i="22"/>
  <c r="K33" i="22" s="1"/>
  <c r="J11" i="22"/>
  <c r="J33" i="22" s="1"/>
  <c r="I11" i="22"/>
  <c r="I33" i="22" s="1"/>
  <c r="H11" i="22"/>
  <c r="G11" i="22"/>
  <c r="F11" i="22"/>
  <c r="E11" i="22"/>
  <c r="D11" i="22"/>
  <c r="C11" i="22"/>
  <c r="C33" i="22" s="1"/>
  <c r="Z10" i="22"/>
  <c r="X10" i="22"/>
  <c r="L10" i="22"/>
  <c r="X9" i="22"/>
  <c r="L9" i="22"/>
  <c r="Z9" i="22" s="1"/>
  <c r="X8" i="22"/>
  <c r="X11" i="22" s="1"/>
  <c r="X33" i="22" s="1"/>
  <c r="L8" i="22"/>
  <c r="L11" i="22" s="1"/>
  <c r="Z7" i="22"/>
  <c r="X7" i="22"/>
  <c r="L7" i="22"/>
  <c r="Y33" i="21"/>
  <c r="W33" i="21"/>
  <c r="M33" i="21"/>
  <c r="AA33" i="21" s="1"/>
  <c r="D33" i="21"/>
  <c r="AA32" i="21"/>
  <c r="W32" i="21"/>
  <c r="V32" i="21"/>
  <c r="V33" i="21" s="1"/>
  <c r="U32" i="21"/>
  <c r="U33" i="21" s="1"/>
  <c r="T32" i="21"/>
  <c r="T33" i="21" s="1"/>
  <c r="S32" i="21"/>
  <c r="R32" i="21"/>
  <c r="Q32" i="21"/>
  <c r="Q33" i="21" s="1"/>
  <c r="P32" i="21"/>
  <c r="P33" i="21" s="1"/>
  <c r="O32" i="21"/>
  <c r="O33" i="21" s="1"/>
  <c r="N32" i="21"/>
  <c r="N33" i="21" s="1"/>
  <c r="K32" i="21"/>
  <c r="J32" i="21"/>
  <c r="I32" i="21"/>
  <c r="H32" i="21"/>
  <c r="H33" i="21" s="1"/>
  <c r="G32" i="21"/>
  <c r="G33" i="21" s="1"/>
  <c r="F32" i="21"/>
  <c r="F33" i="21" s="1"/>
  <c r="E32" i="21"/>
  <c r="E33" i="21" s="1"/>
  <c r="D32" i="21"/>
  <c r="C32" i="21"/>
  <c r="Z31" i="21"/>
  <c r="X31" i="21"/>
  <c r="L31" i="21"/>
  <c r="X30" i="21"/>
  <c r="L30" i="21"/>
  <c r="Z30" i="21" s="1"/>
  <c r="X29" i="21"/>
  <c r="L29" i="21"/>
  <c r="Z29" i="21" s="1"/>
  <c r="X28" i="21"/>
  <c r="L28" i="21"/>
  <c r="X27" i="21"/>
  <c r="L27" i="21"/>
  <c r="Z27" i="21" s="1"/>
  <c r="X26" i="21"/>
  <c r="L26" i="21"/>
  <c r="X25" i="21"/>
  <c r="L25" i="21"/>
  <c r="Z25" i="21" s="1"/>
  <c r="X24" i="21"/>
  <c r="L24" i="21"/>
  <c r="AA11" i="21"/>
  <c r="W11" i="21"/>
  <c r="V11" i="21"/>
  <c r="U11" i="21"/>
  <c r="T11" i="21"/>
  <c r="S11" i="21"/>
  <c r="S33" i="21" s="1"/>
  <c r="R11" i="21"/>
  <c r="Q11" i="21"/>
  <c r="P11" i="21"/>
  <c r="O11" i="21"/>
  <c r="N11" i="21"/>
  <c r="K11" i="21"/>
  <c r="K33" i="21" s="1"/>
  <c r="J11" i="21"/>
  <c r="J33" i="21" s="1"/>
  <c r="H11" i="21"/>
  <c r="G11" i="21"/>
  <c r="F11" i="21"/>
  <c r="E11" i="21"/>
  <c r="D11" i="21"/>
  <c r="C11" i="21"/>
  <c r="C33" i="21" s="1"/>
  <c r="X10" i="21"/>
  <c r="Z10" i="21" s="1"/>
  <c r="L10" i="21"/>
  <c r="X9" i="21"/>
  <c r="L9" i="21"/>
  <c r="Z9" i="21" s="1"/>
  <c r="X8" i="21"/>
  <c r="X11" i="21" s="1"/>
  <c r="L8" i="21"/>
  <c r="Z7" i="21"/>
  <c r="X7" i="21"/>
  <c r="L7" i="21"/>
  <c r="E18" i="23" l="1"/>
  <c r="E30" i="23"/>
  <c r="E31" i="23" s="1"/>
  <c r="Z32" i="22"/>
  <c r="L32" i="22"/>
  <c r="L33" i="22" s="1"/>
  <c r="Z8" i="22"/>
  <c r="Z11" i="22" s="1"/>
  <c r="Z33" i="22" s="1"/>
  <c r="Z28" i="21"/>
  <c r="Z26" i="21"/>
  <c r="I33" i="21"/>
  <c r="X32" i="21"/>
  <c r="X33" i="21" s="1"/>
  <c r="R33" i="21"/>
  <c r="L32" i="21"/>
  <c r="L11" i="21"/>
  <c r="Z8" i="21"/>
  <c r="Z11" i="21" s="1"/>
  <c r="Z24" i="21"/>
  <c r="U29" i="1"/>
  <c r="Z32" i="21" l="1"/>
  <c r="Z33" i="21" s="1"/>
  <c r="L33" i="21"/>
  <c r="H25" i="2"/>
  <c r="F28" i="2"/>
  <c r="D28" i="2"/>
  <c r="H28" i="2" s="1"/>
  <c r="F24" i="2"/>
  <c r="F26" i="2" s="1"/>
  <c r="D24" i="2"/>
  <c r="D26" i="2" s="1"/>
  <c r="F21" i="2"/>
  <c r="F20" i="2"/>
  <c r="E20" i="2"/>
  <c r="H24" i="2" l="1"/>
  <c r="F22" i="2"/>
  <c r="H26" i="2"/>
  <c r="D21" i="2"/>
  <c r="H21" i="2" s="1"/>
  <c r="C20" i="2"/>
  <c r="G20" i="2" s="1"/>
  <c r="F17" i="2"/>
  <c r="F16" i="2"/>
  <c r="D16" i="2"/>
  <c r="F11" i="2"/>
  <c r="E21" i="5"/>
  <c r="E22" i="5"/>
  <c r="E23" i="5"/>
  <c r="E24" i="5"/>
  <c r="E25" i="5"/>
  <c r="E30" i="5" s="1"/>
  <c r="E26" i="5"/>
  <c r="E27" i="5"/>
  <c r="E28" i="5"/>
  <c r="E29" i="5"/>
  <c r="E20" i="5"/>
  <c r="D30" i="5"/>
  <c r="C30" i="5"/>
  <c r="E10" i="5"/>
  <c r="E11" i="5"/>
  <c r="E12" i="5"/>
  <c r="E13" i="5"/>
  <c r="E14" i="5"/>
  <c r="E15" i="5"/>
  <c r="E16" i="5"/>
  <c r="E17" i="5"/>
  <c r="E22" i="4"/>
  <c r="E31" i="4" s="1"/>
  <c r="E23" i="4"/>
  <c r="E24" i="4"/>
  <c r="E25" i="4"/>
  <c r="E26" i="4"/>
  <c r="E27" i="4"/>
  <c r="E28" i="4"/>
  <c r="E29" i="4"/>
  <c r="E30" i="4"/>
  <c r="E21" i="4"/>
  <c r="D31" i="4"/>
  <c r="C31" i="4"/>
  <c r="C19" i="4"/>
  <c r="C32" i="4" s="1"/>
  <c r="D18" i="5"/>
  <c r="C18" i="5"/>
  <c r="E9" i="5"/>
  <c r="E11" i="4"/>
  <c r="E12" i="4"/>
  <c r="E13" i="4"/>
  <c r="E14" i="4"/>
  <c r="E15" i="4"/>
  <c r="E16" i="4"/>
  <c r="E17" i="4"/>
  <c r="E18" i="4"/>
  <c r="E10" i="4"/>
  <c r="D19" i="4"/>
  <c r="D32" i="4" s="1"/>
  <c r="AA11" i="7"/>
  <c r="AA33" i="7"/>
  <c r="AA32" i="7"/>
  <c r="Z32" i="7"/>
  <c r="Z25" i="7"/>
  <c r="Z26" i="7"/>
  <c r="Z27" i="7"/>
  <c r="Z28" i="7"/>
  <c r="Z29" i="7"/>
  <c r="Z30" i="7"/>
  <c r="Z31" i="7"/>
  <c r="Z24" i="7"/>
  <c r="Y33" i="7"/>
  <c r="X32" i="7"/>
  <c r="X25" i="7"/>
  <c r="X26" i="7"/>
  <c r="X27" i="7"/>
  <c r="X28" i="7"/>
  <c r="X29" i="7"/>
  <c r="X30" i="7"/>
  <c r="X31" i="7"/>
  <c r="X24" i="7"/>
  <c r="N33" i="7"/>
  <c r="O33" i="7"/>
  <c r="P33" i="7"/>
  <c r="Q33" i="7"/>
  <c r="R33" i="7"/>
  <c r="T33" i="7"/>
  <c r="U33" i="7"/>
  <c r="W33" i="7"/>
  <c r="O32" i="7"/>
  <c r="P32" i="7"/>
  <c r="Q32" i="7"/>
  <c r="R32" i="7"/>
  <c r="S32" i="7"/>
  <c r="T32" i="7"/>
  <c r="U32" i="7"/>
  <c r="V32" i="7"/>
  <c r="W32" i="7"/>
  <c r="N32" i="7"/>
  <c r="L33" i="7"/>
  <c r="D33" i="7"/>
  <c r="F33" i="7"/>
  <c r="G33" i="7"/>
  <c r="H33" i="7"/>
  <c r="I33" i="7"/>
  <c r="J33" i="7"/>
  <c r="K33" i="7"/>
  <c r="C33" i="7"/>
  <c r="M33" i="7"/>
  <c r="L25" i="7"/>
  <c r="L26" i="7"/>
  <c r="L27" i="7"/>
  <c r="L28" i="7"/>
  <c r="L29" i="7"/>
  <c r="L30" i="7"/>
  <c r="L31" i="7"/>
  <c r="L24" i="7"/>
  <c r="D32" i="7"/>
  <c r="E32" i="7"/>
  <c r="E33" i="7" s="1"/>
  <c r="F32" i="7"/>
  <c r="G32" i="7"/>
  <c r="H32" i="7"/>
  <c r="I32" i="7"/>
  <c r="J32" i="7"/>
  <c r="K32" i="7"/>
  <c r="C32" i="7"/>
  <c r="Z10" i="7"/>
  <c r="Z7" i="7"/>
  <c r="X8" i="7"/>
  <c r="X9" i="7"/>
  <c r="Z9" i="7" s="1"/>
  <c r="X10" i="7"/>
  <c r="X7" i="7"/>
  <c r="O11" i="7"/>
  <c r="P11" i="7"/>
  <c r="Q11" i="7"/>
  <c r="R11" i="7"/>
  <c r="S11" i="7"/>
  <c r="S33" i="7" s="1"/>
  <c r="T11" i="7"/>
  <c r="U11" i="7"/>
  <c r="V11" i="7"/>
  <c r="V33" i="7" s="1"/>
  <c r="W11" i="7"/>
  <c r="N11" i="7"/>
  <c r="L11" i="7"/>
  <c r="L8" i="7"/>
  <c r="L9" i="7"/>
  <c r="L10" i="7"/>
  <c r="L7" i="7"/>
  <c r="D11" i="7"/>
  <c r="E11" i="7"/>
  <c r="F11" i="7"/>
  <c r="G11" i="7"/>
  <c r="H11" i="7"/>
  <c r="I11" i="7"/>
  <c r="J11" i="7"/>
  <c r="K11" i="7"/>
  <c r="C11" i="7"/>
  <c r="X9" i="6"/>
  <c r="X10" i="6"/>
  <c r="X11" i="6"/>
  <c r="X8" i="6"/>
  <c r="Z9" i="6"/>
  <c r="Z26" i="6"/>
  <c r="Z30" i="6"/>
  <c r="Z31" i="6"/>
  <c r="Z32" i="6"/>
  <c r="Z25" i="6"/>
  <c r="AA34" i="6"/>
  <c r="AA33" i="6"/>
  <c r="Y34" i="6"/>
  <c r="Z11" i="6"/>
  <c r="Z8" i="6"/>
  <c r="X26" i="6"/>
  <c r="X27" i="6"/>
  <c r="X33" i="6" s="1"/>
  <c r="X28" i="6"/>
  <c r="X29" i="6"/>
  <c r="X30" i="6"/>
  <c r="X31" i="6"/>
  <c r="X32" i="6"/>
  <c r="X25" i="6"/>
  <c r="X12" i="6"/>
  <c r="O34" i="6"/>
  <c r="P34" i="6"/>
  <c r="Q34" i="6"/>
  <c r="R34" i="6"/>
  <c r="S34" i="6"/>
  <c r="U34" i="6"/>
  <c r="V34" i="6"/>
  <c r="W34" i="6"/>
  <c r="N34" i="6"/>
  <c r="L32" i="6"/>
  <c r="O33" i="6"/>
  <c r="P33" i="6"/>
  <c r="Q33" i="6"/>
  <c r="R33" i="6"/>
  <c r="S33" i="6"/>
  <c r="T33" i="6"/>
  <c r="T34" i="6" s="1"/>
  <c r="U33" i="6"/>
  <c r="V33" i="6"/>
  <c r="W33" i="6"/>
  <c r="N33" i="6"/>
  <c r="D34" i="6"/>
  <c r="E34" i="6"/>
  <c r="F34" i="6"/>
  <c r="G34" i="6"/>
  <c r="C34" i="6"/>
  <c r="L26" i="6"/>
  <c r="L27" i="6"/>
  <c r="L28" i="6"/>
  <c r="Z28" i="6" s="1"/>
  <c r="L29" i="6"/>
  <c r="Z29" i="6" s="1"/>
  <c r="L30" i="6"/>
  <c r="L31" i="6"/>
  <c r="L25" i="6"/>
  <c r="D33" i="6"/>
  <c r="E33" i="6"/>
  <c r="F33" i="6"/>
  <c r="G33" i="6"/>
  <c r="H33" i="6"/>
  <c r="H34" i="6" s="1"/>
  <c r="I33" i="6"/>
  <c r="I34" i="6" s="1"/>
  <c r="J33" i="6"/>
  <c r="K33" i="6"/>
  <c r="K34" i="6" s="1"/>
  <c r="C33" i="6"/>
  <c r="AA12" i="6"/>
  <c r="O12" i="6"/>
  <c r="P12" i="6"/>
  <c r="Q12" i="6"/>
  <c r="R12" i="6"/>
  <c r="S12" i="6"/>
  <c r="T12" i="6"/>
  <c r="U12" i="6"/>
  <c r="V12" i="6"/>
  <c r="W12" i="6"/>
  <c r="N12" i="6"/>
  <c r="L9" i="6"/>
  <c r="L10" i="6"/>
  <c r="L12" i="6" s="1"/>
  <c r="L11" i="6"/>
  <c r="L8" i="6"/>
  <c r="D12" i="6"/>
  <c r="E12" i="6"/>
  <c r="F12" i="6"/>
  <c r="G12" i="6"/>
  <c r="H12" i="6"/>
  <c r="I12" i="6"/>
  <c r="J12" i="6"/>
  <c r="K12" i="6"/>
  <c r="C12" i="6"/>
  <c r="A22" i="20"/>
  <c r="A49" i="20" s="1"/>
  <c r="A11" i="20"/>
  <c r="A4" i="20" s="1"/>
  <c r="A31" i="20" s="1"/>
  <c r="H66" i="17"/>
  <c r="H65" i="17"/>
  <c r="H30" i="17"/>
  <c r="A45" i="17"/>
  <c r="A47" i="17"/>
  <c r="B43" i="17"/>
  <c r="A43" i="17" s="1"/>
  <c r="B44" i="17"/>
  <c r="A44" i="17" s="1"/>
  <c r="B45" i="17"/>
  <c r="B46" i="17"/>
  <c r="A46" i="17" s="1"/>
  <c r="B47" i="17"/>
  <c r="B48" i="17"/>
  <c r="A48" i="17" s="1"/>
  <c r="B49" i="17"/>
  <c r="A49" i="17" s="1"/>
  <c r="B50" i="17"/>
  <c r="B51" i="17"/>
  <c r="A51" i="17" s="1"/>
  <c r="B52" i="17"/>
  <c r="A52" i="17" s="1"/>
  <c r="B53" i="17"/>
  <c r="A53" i="17" s="1"/>
  <c r="B54" i="17"/>
  <c r="A54" i="17" s="1"/>
  <c r="B55" i="17"/>
  <c r="A55" i="17" s="1"/>
  <c r="B56" i="17"/>
  <c r="A56" i="17" s="1"/>
  <c r="B57" i="17"/>
  <c r="A57" i="17" s="1"/>
  <c r="B58" i="17"/>
  <c r="A58" i="17" s="1"/>
  <c r="B59" i="17"/>
  <c r="A59" i="17" s="1"/>
  <c r="B60" i="17"/>
  <c r="A60" i="17" s="1"/>
  <c r="B61" i="17"/>
  <c r="A61" i="17" s="1"/>
  <c r="B62" i="17"/>
  <c r="A62" i="17" s="1"/>
  <c r="B63" i="17"/>
  <c r="A63" i="17" s="1"/>
  <c r="B64" i="17"/>
  <c r="A64" i="17" s="1"/>
  <c r="B42" i="17"/>
  <c r="A42" i="17" s="1"/>
  <c r="B7" i="17"/>
  <c r="A7" i="17" s="1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42" i="17"/>
  <c r="E7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42" i="17"/>
  <c r="F7" i="17"/>
  <c r="D159" i="17"/>
  <c r="B8" i="17"/>
  <c r="A8" i="17" s="1"/>
  <c r="B9" i="17"/>
  <c r="B10" i="17"/>
  <c r="A10" i="17" s="1"/>
  <c r="B11" i="17"/>
  <c r="A11" i="17" s="1"/>
  <c r="B12" i="17"/>
  <c r="A12" i="17" s="1"/>
  <c r="B13" i="17"/>
  <c r="B14" i="17"/>
  <c r="A14" i="17" s="1"/>
  <c r="B15" i="17"/>
  <c r="A15" i="17" s="1"/>
  <c r="B16" i="17"/>
  <c r="A16" i="17" s="1"/>
  <c r="B17" i="17"/>
  <c r="A17" i="17" s="1"/>
  <c r="B18" i="17"/>
  <c r="A18" i="17" s="1"/>
  <c r="B19" i="17"/>
  <c r="A19" i="17" s="1"/>
  <c r="B20" i="17"/>
  <c r="A20" i="17" s="1"/>
  <c r="B21" i="17"/>
  <c r="A21" i="17" s="1"/>
  <c r="B22" i="17"/>
  <c r="A22" i="17" s="1"/>
  <c r="B23" i="17"/>
  <c r="A23" i="17" s="1"/>
  <c r="B24" i="17"/>
  <c r="A24" i="17" s="1"/>
  <c r="B25" i="17"/>
  <c r="A25" i="17" s="1"/>
  <c r="B26" i="17"/>
  <c r="A26" i="17" s="1"/>
  <c r="B27" i="17"/>
  <c r="A27" i="17" s="1"/>
  <c r="B28" i="17"/>
  <c r="A28" i="17" s="1"/>
  <c r="B29" i="17"/>
  <c r="A29" i="17" s="1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7" i="18"/>
  <c r="D163" i="17"/>
  <c r="D162" i="17"/>
  <c r="D161" i="17"/>
  <c r="D160" i="17"/>
  <c r="D158" i="17"/>
  <c r="D157" i="17"/>
  <c r="D156" i="17"/>
  <c r="D155" i="17"/>
  <c r="D154" i="17"/>
  <c r="D153" i="17"/>
  <c r="D152" i="17"/>
  <c r="A49" i="18"/>
  <c r="A50" i="18"/>
  <c r="B43" i="18"/>
  <c r="A43" i="18" s="1"/>
  <c r="B44" i="18"/>
  <c r="A44" i="18" s="1"/>
  <c r="B45" i="18"/>
  <c r="A45" i="18" s="1"/>
  <c r="B46" i="18"/>
  <c r="A46" i="18" s="1"/>
  <c r="B47" i="18"/>
  <c r="A47" i="18" s="1"/>
  <c r="B48" i="18"/>
  <c r="A48" i="18" s="1"/>
  <c r="B49" i="18"/>
  <c r="B50" i="18"/>
  <c r="B51" i="18"/>
  <c r="A51" i="18" s="1"/>
  <c r="B52" i="18"/>
  <c r="A52" i="18" s="1"/>
  <c r="B53" i="18"/>
  <c r="A53" i="18" s="1"/>
  <c r="B54" i="18"/>
  <c r="A54" i="18" s="1"/>
  <c r="B55" i="18"/>
  <c r="A55" i="18" s="1"/>
  <c r="B56" i="18"/>
  <c r="A56" i="18" s="1"/>
  <c r="B57" i="18"/>
  <c r="A57" i="18" s="1"/>
  <c r="B58" i="18"/>
  <c r="A58" i="18" s="1"/>
  <c r="B59" i="18"/>
  <c r="A59" i="18" s="1"/>
  <c r="B60" i="18"/>
  <c r="A60" i="18" s="1"/>
  <c r="B61" i="18"/>
  <c r="A61" i="18" s="1"/>
  <c r="B62" i="18"/>
  <c r="A62" i="18" s="1"/>
  <c r="B63" i="18"/>
  <c r="A63" i="18" s="1"/>
  <c r="B64" i="18"/>
  <c r="B42" i="18"/>
  <c r="A42" i="18" s="1"/>
  <c r="E43" i="18"/>
  <c r="E44" i="18"/>
  <c r="E45" i="18"/>
  <c r="E46" i="18"/>
  <c r="E47" i="18"/>
  <c r="E48" i="18"/>
  <c r="E49" i="18"/>
  <c r="E50" i="18"/>
  <c r="E51" i="18"/>
  <c r="E52" i="18"/>
  <c r="E53" i="18"/>
  <c r="E54" i="18"/>
  <c r="E55" i="18"/>
  <c r="E56" i="18"/>
  <c r="E57" i="18"/>
  <c r="E58" i="18"/>
  <c r="E59" i="18"/>
  <c r="E60" i="18"/>
  <c r="E61" i="18"/>
  <c r="E62" i="18"/>
  <c r="E63" i="18"/>
  <c r="E64" i="18"/>
  <c r="E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42" i="18"/>
  <c r="H66" i="18"/>
  <c r="H65" i="18"/>
  <c r="H30" i="18"/>
  <c r="A15" i="18"/>
  <c r="B8" i="18"/>
  <c r="A8" i="18" s="1"/>
  <c r="B9" i="18"/>
  <c r="A9" i="18" s="1"/>
  <c r="B10" i="18"/>
  <c r="A10" i="18" s="1"/>
  <c r="B11" i="18"/>
  <c r="A11" i="18" s="1"/>
  <c r="B12" i="18"/>
  <c r="A12" i="18" s="1"/>
  <c r="B13" i="18"/>
  <c r="A13" i="18" s="1"/>
  <c r="B14" i="18"/>
  <c r="A14" i="18" s="1"/>
  <c r="B15" i="18"/>
  <c r="B16" i="18"/>
  <c r="A16" i="18" s="1"/>
  <c r="B17" i="18"/>
  <c r="A17" i="18" s="1"/>
  <c r="B18" i="18"/>
  <c r="B19" i="18"/>
  <c r="A19" i="18" s="1"/>
  <c r="B20" i="18"/>
  <c r="A20" i="18" s="1"/>
  <c r="B21" i="18"/>
  <c r="A21" i="18" s="1"/>
  <c r="B22" i="18"/>
  <c r="A22" i="18" s="1"/>
  <c r="B23" i="18"/>
  <c r="A23" i="18" s="1"/>
  <c r="B24" i="18"/>
  <c r="A24" i="18" s="1"/>
  <c r="B25" i="18"/>
  <c r="A25" i="18" s="1"/>
  <c r="B26" i="18"/>
  <c r="A26" i="18" s="1"/>
  <c r="B27" i="18"/>
  <c r="A27" i="18" s="1"/>
  <c r="B28" i="18"/>
  <c r="A28" i="18" s="1"/>
  <c r="B29" i="18"/>
  <c r="A29" i="18" s="1"/>
  <c r="B7" i="18"/>
  <c r="A7" i="18" s="1"/>
  <c r="E8" i="18"/>
  <c r="E9" i="18"/>
  <c r="E10" i="18"/>
  <c r="E11" i="18"/>
  <c r="E12" i="18"/>
  <c r="E13" i="18"/>
  <c r="E14" i="18"/>
  <c r="E15" i="18"/>
  <c r="E16" i="18"/>
  <c r="E17" i="18"/>
  <c r="E18" i="18"/>
  <c r="E19" i="18"/>
  <c r="E20" i="18"/>
  <c r="E21" i="18"/>
  <c r="E22" i="18"/>
  <c r="E23" i="18"/>
  <c r="E24" i="18"/>
  <c r="E25" i="18"/>
  <c r="E26" i="18"/>
  <c r="E27" i="18"/>
  <c r="E28" i="18"/>
  <c r="E29" i="18"/>
  <c r="E7" i="18"/>
  <c r="F29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A57" i="16"/>
  <c r="B44" i="16"/>
  <c r="A44" i="16" s="1"/>
  <c r="B45" i="16"/>
  <c r="A45" i="16" s="1"/>
  <c r="B46" i="16"/>
  <c r="A46" i="16" s="1"/>
  <c r="B47" i="16"/>
  <c r="A47" i="16" s="1"/>
  <c r="B48" i="16"/>
  <c r="A48" i="16" s="1"/>
  <c r="B49" i="16"/>
  <c r="A49" i="16" s="1"/>
  <c r="B50" i="16"/>
  <c r="A50" i="16" s="1"/>
  <c r="B51" i="16"/>
  <c r="A51" i="16" s="1"/>
  <c r="B52" i="16"/>
  <c r="A52" i="16" s="1"/>
  <c r="B53" i="16"/>
  <c r="A53" i="16" s="1"/>
  <c r="B54" i="16"/>
  <c r="A54" i="16" s="1"/>
  <c r="B55" i="16"/>
  <c r="A55" i="16" s="1"/>
  <c r="B56" i="16"/>
  <c r="A56" i="16" s="1"/>
  <c r="B57" i="16"/>
  <c r="B58" i="16"/>
  <c r="A58" i="16" s="1"/>
  <c r="B59" i="16"/>
  <c r="A59" i="16" s="1"/>
  <c r="B60" i="16"/>
  <c r="A60" i="16" s="1"/>
  <c r="B61" i="16"/>
  <c r="A61" i="16" s="1"/>
  <c r="B62" i="16"/>
  <c r="A62" i="16" s="1"/>
  <c r="B63" i="16"/>
  <c r="A63" i="16" s="1"/>
  <c r="B64" i="16"/>
  <c r="A64" i="16" s="1"/>
  <c r="B65" i="16"/>
  <c r="A65" i="16" s="1"/>
  <c r="B43" i="16"/>
  <c r="A43" i="16" s="1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43" i="16"/>
  <c r="F65" i="17" l="1"/>
  <c r="E28" i="2" s="1"/>
  <c r="A9" i="17"/>
  <c r="A50" i="17"/>
  <c r="F30" i="18"/>
  <c r="C25" i="2" s="1"/>
  <c r="G25" i="2" s="1"/>
  <c r="Z11" i="7"/>
  <c r="D11" i="2" s="1"/>
  <c r="D14" i="2" s="1"/>
  <c r="F18" i="2"/>
  <c r="H16" i="2"/>
  <c r="J34" i="6"/>
  <c r="Z10" i="6"/>
  <c r="E18" i="5"/>
  <c r="E31" i="5" s="1"/>
  <c r="F66" i="16"/>
  <c r="E24" i="2" s="1"/>
  <c r="E26" i="2" s="1"/>
  <c r="E19" i="4"/>
  <c r="E32" i="4" s="1"/>
  <c r="F30" i="17"/>
  <c r="C28" i="2" s="1"/>
  <c r="G28" i="2" s="1"/>
  <c r="F66" i="17"/>
  <c r="X11" i="7"/>
  <c r="X33" i="7" s="1"/>
  <c r="L32" i="7"/>
  <c r="Z12" i="6"/>
  <c r="D10" i="2" s="1"/>
  <c r="X34" i="6"/>
  <c r="Z27" i="6"/>
  <c r="Z33" i="6" s="1"/>
  <c r="L33" i="6"/>
  <c r="L34" i="6" s="1"/>
  <c r="A38" i="20"/>
  <c r="A25" i="20"/>
  <c r="A52" i="20" s="1"/>
  <c r="A15" i="20"/>
  <c r="A42" i="20" s="1"/>
  <c r="A13" i="17"/>
  <c r="F66" i="18"/>
  <c r="F65" i="18"/>
  <c r="A18" i="18"/>
  <c r="B9" i="16"/>
  <c r="A9" i="16" s="1"/>
  <c r="B10" i="16"/>
  <c r="A10" i="16" s="1"/>
  <c r="B11" i="16"/>
  <c r="A11" i="16" s="1"/>
  <c r="B12" i="16"/>
  <c r="A12" i="16" s="1"/>
  <c r="B13" i="16"/>
  <c r="A13" i="16" s="1"/>
  <c r="B14" i="16"/>
  <c r="A14" i="16" s="1"/>
  <c r="B15" i="16"/>
  <c r="A15" i="16" s="1"/>
  <c r="B16" i="16"/>
  <c r="A16" i="16" s="1"/>
  <c r="B17" i="16"/>
  <c r="A17" i="16" s="1"/>
  <c r="B18" i="16"/>
  <c r="A18" i="16" s="1"/>
  <c r="B19" i="16"/>
  <c r="A19" i="16" s="1"/>
  <c r="B20" i="16"/>
  <c r="A20" i="16" s="1"/>
  <c r="B21" i="16"/>
  <c r="A21" i="16" s="1"/>
  <c r="B22" i="16"/>
  <c r="A22" i="16" s="1"/>
  <c r="B23" i="16"/>
  <c r="A23" i="16" s="1"/>
  <c r="B24" i="16"/>
  <c r="A24" i="16" s="1"/>
  <c r="B25" i="16"/>
  <c r="A25" i="16" s="1"/>
  <c r="B26" i="16"/>
  <c r="A26" i="16" s="1"/>
  <c r="B27" i="16"/>
  <c r="A27" i="16" s="1"/>
  <c r="B28" i="16"/>
  <c r="A28" i="16" s="1"/>
  <c r="B29" i="16"/>
  <c r="A29" i="16" s="1"/>
  <c r="B30" i="16"/>
  <c r="A30" i="16" s="1"/>
  <c r="B8" i="16"/>
  <c r="A8" i="16" s="1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8" i="16"/>
  <c r="H67" i="16"/>
  <c r="H66" i="16"/>
  <c r="H31" i="16"/>
  <c r="D153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2" i="16"/>
  <c r="A8" i="15"/>
  <c r="A16" i="15"/>
  <c r="A20" i="15"/>
  <c r="A21" i="15"/>
  <c r="B7" i="15"/>
  <c r="A7" i="15" s="1"/>
  <c r="B8" i="15"/>
  <c r="B9" i="15"/>
  <c r="A9" i="15" s="1"/>
  <c r="B10" i="15"/>
  <c r="A10" i="15" s="1"/>
  <c r="B11" i="15"/>
  <c r="A11" i="15" s="1"/>
  <c r="B12" i="15"/>
  <c r="A12" i="15" s="1"/>
  <c r="A18" i="15" s="1"/>
  <c r="B13" i="15"/>
  <c r="A13" i="15" s="1"/>
  <c r="B14" i="15"/>
  <c r="A14" i="15" s="1"/>
  <c r="B15" i="15"/>
  <c r="A15" i="15" s="1"/>
  <c r="B16" i="15"/>
  <c r="B17" i="15"/>
  <c r="A17" i="15" s="1"/>
  <c r="B18" i="15"/>
  <c r="B19" i="15"/>
  <c r="A19" i="15" s="1"/>
  <c r="B20" i="15"/>
  <c r="B21" i="15"/>
  <c r="B22" i="15"/>
  <c r="A22" i="15" s="1"/>
  <c r="B23" i="15"/>
  <c r="A23" i="15" s="1"/>
  <c r="B24" i="15"/>
  <c r="A24" i="15" s="1"/>
  <c r="B25" i="15"/>
  <c r="A25" i="15" s="1"/>
  <c r="B26" i="15"/>
  <c r="A26" i="15" s="1"/>
  <c r="B27" i="15"/>
  <c r="A27" i="15" s="1"/>
  <c r="B28" i="15"/>
  <c r="A28" i="15" s="1"/>
  <c r="B29" i="15"/>
  <c r="A29" i="15" s="1"/>
  <c r="B30" i="15"/>
  <c r="A30" i="15" s="1"/>
  <c r="B31" i="15"/>
  <c r="A31" i="15" s="1"/>
  <c r="B6" i="15"/>
  <c r="A6" i="15" s="1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A60" i="14"/>
  <c r="B43" i="14"/>
  <c r="A43" i="14" s="1"/>
  <c r="B44" i="14"/>
  <c r="A44" i="14" s="1"/>
  <c r="B45" i="14"/>
  <c r="A45" i="14" s="1"/>
  <c r="B46" i="14"/>
  <c r="A46" i="14" s="1"/>
  <c r="B47" i="14"/>
  <c r="A47" i="14" s="1"/>
  <c r="B48" i="14"/>
  <c r="A48" i="14" s="1"/>
  <c r="B49" i="14"/>
  <c r="B50" i="14"/>
  <c r="A50" i="14" s="1"/>
  <c r="B51" i="14"/>
  <c r="A51" i="14" s="1"/>
  <c r="B52" i="14"/>
  <c r="A52" i="14" s="1"/>
  <c r="B53" i="14"/>
  <c r="A53" i="14" s="1"/>
  <c r="B54" i="14"/>
  <c r="A54" i="14" s="1"/>
  <c r="B55" i="14"/>
  <c r="A55" i="14" s="1"/>
  <c r="B56" i="14"/>
  <c r="A56" i="14" s="1"/>
  <c r="B57" i="14"/>
  <c r="A57" i="14" s="1"/>
  <c r="B58" i="14"/>
  <c r="A58" i="14" s="1"/>
  <c r="B59" i="14"/>
  <c r="A59" i="14" s="1"/>
  <c r="B60" i="14"/>
  <c r="B61" i="14"/>
  <c r="A61" i="14" s="1"/>
  <c r="B62" i="14"/>
  <c r="A62" i="14" s="1"/>
  <c r="B63" i="14"/>
  <c r="A63" i="14" s="1"/>
  <c r="B64" i="14"/>
  <c r="A64" i="14" s="1"/>
  <c r="B42" i="14"/>
  <c r="A42" i="14" s="1"/>
  <c r="E43" i="14"/>
  <c r="E44" i="14"/>
  <c r="E45" i="14"/>
  <c r="E46" i="14"/>
  <c r="E47" i="14"/>
  <c r="E48" i="14"/>
  <c r="E49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42" i="14"/>
  <c r="H66" i="14"/>
  <c r="H65" i="14"/>
  <c r="H30" i="14"/>
  <c r="A29" i="14"/>
  <c r="A7" i="14"/>
  <c r="B8" i="14"/>
  <c r="A8" i="14" s="1"/>
  <c r="B9" i="14"/>
  <c r="A9" i="14" s="1"/>
  <c r="B10" i="14"/>
  <c r="A10" i="14" s="1"/>
  <c r="B11" i="14"/>
  <c r="A11" i="14" s="1"/>
  <c r="B12" i="14"/>
  <c r="A12" i="14" s="1"/>
  <c r="B13" i="14"/>
  <c r="A13" i="14" s="1"/>
  <c r="B14" i="14"/>
  <c r="A14" i="14" s="1"/>
  <c r="B15" i="14"/>
  <c r="A15" i="14" s="1"/>
  <c r="B16" i="14"/>
  <c r="A16" i="14" s="1"/>
  <c r="B17" i="14"/>
  <c r="A17" i="14" s="1"/>
  <c r="B18" i="14"/>
  <c r="B19" i="14"/>
  <c r="A19" i="14" s="1"/>
  <c r="B20" i="14"/>
  <c r="A20" i="14" s="1"/>
  <c r="B21" i="14"/>
  <c r="A21" i="14" s="1"/>
  <c r="B22" i="14"/>
  <c r="A22" i="14" s="1"/>
  <c r="B23" i="14"/>
  <c r="A23" i="14" s="1"/>
  <c r="B24" i="14"/>
  <c r="A24" i="14" s="1"/>
  <c r="B25" i="14"/>
  <c r="A25" i="14" s="1"/>
  <c r="B26" i="14"/>
  <c r="A26" i="14" s="1"/>
  <c r="B27" i="14"/>
  <c r="A27" i="14" s="1"/>
  <c r="B28" i="14"/>
  <c r="A28" i="14" s="1"/>
  <c r="B29" i="14"/>
  <c r="B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7" i="14"/>
  <c r="D181" i="14"/>
  <c r="D180" i="14"/>
  <c r="D179" i="14"/>
  <c r="D178" i="14"/>
  <c r="D177" i="14"/>
  <c r="D176" i="14"/>
  <c r="D175" i="14"/>
  <c r="D174" i="14"/>
  <c r="D173" i="14"/>
  <c r="D172" i="14"/>
  <c r="D171" i="14"/>
  <c r="D170" i="14"/>
  <c r="D169" i="14"/>
  <c r="D168" i="14"/>
  <c r="D167" i="14"/>
  <c r="D166" i="14"/>
  <c r="D165" i="14"/>
  <c r="D164" i="14"/>
  <c r="D163" i="14"/>
  <c r="D162" i="14"/>
  <c r="D161" i="14"/>
  <c r="D160" i="14"/>
  <c r="D159" i="14"/>
  <c r="D158" i="14"/>
  <c r="D157" i="14"/>
  <c r="D156" i="14"/>
  <c r="D155" i="14"/>
  <c r="D154" i="14"/>
  <c r="D153" i="14"/>
  <c r="D152" i="14"/>
  <c r="B111" i="12"/>
  <c r="A111" i="12" s="1"/>
  <c r="B112" i="12"/>
  <c r="A112" i="12" s="1"/>
  <c r="B113" i="12"/>
  <c r="A113" i="12" s="1"/>
  <c r="B114" i="12"/>
  <c r="A114" i="12" s="1"/>
  <c r="B115" i="12"/>
  <c r="A115" i="12" s="1"/>
  <c r="B116" i="12"/>
  <c r="A116" i="12" s="1"/>
  <c r="B117" i="12"/>
  <c r="A117" i="12" s="1"/>
  <c r="B118" i="12"/>
  <c r="A118" i="12" s="1"/>
  <c r="B119" i="12"/>
  <c r="A119" i="12" s="1"/>
  <c r="B120" i="12"/>
  <c r="B121" i="12"/>
  <c r="A121" i="12" s="1"/>
  <c r="B122" i="12"/>
  <c r="A122" i="12" s="1"/>
  <c r="B123" i="12"/>
  <c r="A123" i="12" s="1"/>
  <c r="B124" i="12"/>
  <c r="A124" i="12" s="1"/>
  <c r="B125" i="12"/>
  <c r="A125" i="12" s="1"/>
  <c r="B126" i="12"/>
  <c r="A126" i="12" s="1"/>
  <c r="B127" i="12"/>
  <c r="A127" i="12" s="1"/>
  <c r="B128" i="12"/>
  <c r="A128" i="12" s="1"/>
  <c r="B129" i="12"/>
  <c r="A129" i="12" s="1"/>
  <c r="B130" i="12"/>
  <c r="A130" i="12" s="1"/>
  <c r="B131" i="12"/>
  <c r="A131" i="12" s="1"/>
  <c r="B132" i="12"/>
  <c r="A132" i="12" s="1"/>
  <c r="B110" i="12"/>
  <c r="A110" i="12" s="1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10" i="12"/>
  <c r="E111" i="12"/>
  <c r="E112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10" i="12"/>
  <c r="B77" i="12"/>
  <c r="A77" i="12" s="1"/>
  <c r="B78" i="12"/>
  <c r="A78" i="12" s="1"/>
  <c r="B79" i="12"/>
  <c r="A79" i="12" s="1"/>
  <c r="B80" i="12"/>
  <c r="A80" i="12" s="1"/>
  <c r="B81" i="12"/>
  <c r="A81" i="12" s="1"/>
  <c r="B82" i="12"/>
  <c r="A82" i="12" s="1"/>
  <c r="B83" i="12"/>
  <c r="A83" i="12" s="1"/>
  <c r="B84" i="12"/>
  <c r="A84" i="12" s="1"/>
  <c r="B85" i="12"/>
  <c r="A85" i="12" s="1"/>
  <c r="B86" i="12"/>
  <c r="A86" i="12" s="1"/>
  <c r="B87" i="12"/>
  <c r="A87" i="12" s="1"/>
  <c r="B88" i="12"/>
  <c r="A88" i="12" s="1"/>
  <c r="B89" i="12"/>
  <c r="A89" i="12" s="1"/>
  <c r="B90" i="12"/>
  <c r="A90" i="12" s="1"/>
  <c r="B91" i="12"/>
  <c r="B92" i="12"/>
  <c r="A92" i="12" s="1"/>
  <c r="B93" i="12"/>
  <c r="A93" i="12" s="1"/>
  <c r="B94" i="12"/>
  <c r="A94" i="12" s="1"/>
  <c r="B95" i="12"/>
  <c r="B96" i="12"/>
  <c r="A96" i="12" s="1"/>
  <c r="B97" i="12"/>
  <c r="A97" i="12" s="1"/>
  <c r="B98" i="12"/>
  <c r="A98" i="12" s="1"/>
  <c r="B99" i="12"/>
  <c r="A99" i="12" s="1"/>
  <c r="B100" i="12"/>
  <c r="A100" i="12" s="1"/>
  <c r="B101" i="12"/>
  <c r="A101" i="12" s="1"/>
  <c r="B102" i="12"/>
  <c r="A102" i="12" s="1"/>
  <c r="B103" i="12"/>
  <c r="A103" i="12" s="1"/>
  <c r="B104" i="12"/>
  <c r="A104" i="12" s="1"/>
  <c r="B76" i="12"/>
  <c r="A76" i="12" s="1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E97" i="12"/>
  <c r="E98" i="12"/>
  <c r="E99" i="12"/>
  <c r="E100" i="12"/>
  <c r="E101" i="12"/>
  <c r="E102" i="12"/>
  <c r="E103" i="12"/>
  <c r="E104" i="12"/>
  <c r="E76" i="12"/>
  <c r="B40" i="12"/>
  <c r="A40" i="12" s="1"/>
  <c r="A41" i="12" s="1"/>
  <c r="B41" i="12"/>
  <c r="B42" i="12"/>
  <c r="A42" i="12" s="1"/>
  <c r="B43" i="12"/>
  <c r="A43" i="12" s="1"/>
  <c r="B44" i="12"/>
  <c r="B45" i="12"/>
  <c r="A45" i="12" s="1"/>
  <c r="B46" i="12"/>
  <c r="A46" i="12" s="1"/>
  <c r="B47" i="12"/>
  <c r="A47" i="12" s="1"/>
  <c r="B48" i="12"/>
  <c r="A48" i="12" s="1"/>
  <c r="B49" i="12"/>
  <c r="A49" i="12" s="1"/>
  <c r="B50" i="12"/>
  <c r="A50" i="12" s="1"/>
  <c r="B52" i="12"/>
  <c r="A52" i="12" s="1"/>
  <c r="B53" i="12"/>
  <c r="A53" i="12" s="1"/>
  <c r="B54" i="12"/>
  <c r="A54" i="12" s="1"/>
  <c r="B55" i="12"/>
  <c r="A55" i="12" s="1"/>
  <c r="B56" i="12"/>
  <c r="A56" i="12" s="1"/>
  <c r="B57" i="12"/>
  <c r="A57" i="12" s="1"/>
  <c r="B58" i="12"/>
  <c r="A58" i="12" s="1"/>
  <c r="B59" i="12"/>
  <c r="A59" i="12" s="1"/>
  <c r="B60" i="12"/>
  <c r="A60" i="12" s="1"/>
  <c r="B61" i="12"/>
  <c r="A61" i="12" s="1"/>
  <c r="B62" i="12"/>
  <c r="A62" i="12" s="1"/>
  <c r="B63" i="12"/>
  <c r="A63" i="12" s="1"/>
  <c r="B39" i="12"/>
  <c r="A39" i="12" s="1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39" i="12"/>
  <c r="F40" i="12"/>
  <c r="F41" i="12"/>
  <c r="F42" i="12"/>
  <c r="F43" i="12"/>
  <c r="F44" i="12"/>
  <c r="F45" i="12"/>
  <c r="F46" i="12"/>
  <c r="F47" i="12"/>
  <c r="F48" i="12"/>
  <c r="F49" i="12"/>
  <c r="F50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39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8" i="12"/>
  <c r="B9" i="12"/>
  <c r="A9" i="12" s="1"/>
  <c r="B10" i="12"/>
  <c r="A10" i="12" s="1"/>
  <c r="B11" i="12"/>
  <c r="A11" i="12" s="1"/>
  <c r="B12" i="12"/>
  <c r="A12" i="12" s="1"/>
  <c r="B13" i="12"/>
  <c r="A13" i="12" s="1"/>
  <c r="B14" i="12"/>
  <c r="A14" i="12" s="1"/>
  <c r="B15" i="12"/>
  <c r="A15" i="12" s="1"/>
  <c r="B16" i="12"/>
  <c r="A16" i="12" s="1"/>
  <c r="B17" i="12"/>
  <c r="A17" i="12" s="1"/>
  <c r="B18" i="12"/>
  <c r="A18" i="12" s="1"/>
  <c r="B19" i="12"/>
  <c r="B20" i="12"/>
  <c r="B21" i="12"/>
  <c r="A21" i="12" s="1"/>
  <c r="B22" i="12"/>
  <c r="A22" i="12" s="1"/>
  <c r="B23" i="12"/>
  <c r="A23" i="12" s="1"/>
  <c r="B24" i="12"/>
  <c r="A24" i="12" s="1"/>
  <c r="B25" i="12"/>
  <c r="A25" i="12" s="1"/>
  <c r="B26" i="12"/>
  <c r="A26" i="12" s="1"/>
  <c r="B27" i="12"/>
  <c r="A27" i="12" s="1"/>
  <c r="B28" i="12"/>
  <c r="A28" i="12" s="1"/>
  <c r="B29" i="12"/>
  <c r="A29" i="12" s="1"/>
  <c r="B30" i="12"/>
  <c r="A30" i="12" s="1"/>
  <c r="B31" i="12"/>
  <c r="A31" i="12" s="1"/>
  <c r="B32" i="12"/>
  <c r="A32" i="12" s="1"/>
  <c r="B33" i="12"/>
  <c r="A33" i="12" s="1"/>
  <c r="B8" i="12"/>
  <c r="A8" i="12" s="1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8" i="12"/>
  <c r="H133" i="12"/>
  <c r="H64" i="12"/>
  <c r="D20" i="2" s="1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F51" i="12" s="1"/>
  <c r="D155" i="12"/>
  <c r="D154" i="12"/>
  <c r="D153" i="12"/>
  <c r="D152" i="12"/>
  <c r="A23" i="11"/>
  <c r="A25" i="11"/>
  <c r="A31" i="11"/>
  <c r="B7" i="11"/>
  <c r="A7" i="11" s="1"/>
  <c r="B8" i="11"/>
  <c r="A8" i="11" s="1"/>
  <c r="B9" i="11"/>
  <c r="A9" i="11" s="1"/>
  <c r="B10" i="11"/>
  <c r="A10" i="11" s="1"/>
  <c r="B11" i="11"/>
  <c r="A11" i="11" s="1"/>
  <c r="B12" i="11"/>
  <c r="A12" i="11" s="1"/>
  <c r="B13" i="11"/>
  <c r="A13" i="11" s="1"/>
  <c r="B14" i="11"/>
  <c r="B15" i="11"/>
  <c r="A15" i="11" s="1"/>
  <c r="B16" i="11"/>
  <c r="A16" i="11" s="1"/>
  <c r="B17" i="11"/>
  <c r="A17" i="11" s="1"/>
  <c r="B18" i="11"/>
  <c r="A18" i="11" s="1"/>
  <c r="B19" i="11"/>
  <c r="A19" i="11" s="1"/>
  <c r="B20" i="11"/>
  <c r="A20" i="11" s="1"/>
  <c r="B21" i="11"/>
  <c r="A21" i="11" s="1"/>
  <c r="B22" i="11"/>
  <c r="A22" i="11" s="1"/>
  <c r="B23" i="11"/>
  <c r="B24" i="11"/>
  <c r="A24" i="11" s="1"/>
  <c r="B25" i="11"/>
  <c r="B26" i="11"/>
  <c r="A26" i="11" s="1"/>
  <c r="B27" i="11"/>
  <c r="A27" i="11" s="1"/>
  <c r="B28" i="11"/>
  <c r="A28" i="11" s="1"/>
  <c r="B29" i="11"/>
  <c r="A29" i="11" s="1"/>
  <c r="B30" i="11"/>
  <c r="A30" i="11" s="1"/>
  <c r="B31" i="11"/>
  <c r="B6" i="11"/>
  <c r="A6" i="11" s="1"/>
  <c r="D304" i="11"/>
  <c r="D303" i="11"/>
  <c r="D302" i="11"/>
  <c r="D301" i="11"/>
  <c r="D300" i="11"/>
  <c r="D299" i="11"/>
  <c r="D298" i="11"/>
  <c r="D297" i="11"/>
  <c r="D296" i="11"/>
  <c r="D295" i="11"/>
  <c r="D294" i="11"/>
  <c r="D293" i="11"/>
  <c r="D292" i="11"/>
  <c r="D291" i="11"/>
  <c r="D290" i="11"/>
  <c r="D289" i="11"/>
  <c r="D288" i="11"/>
  <c r="D287" i="11"/>
  <c r="D286" i="11"/>
  <c r="D285" i="11"/>
  <c r="D284" i="11"/>
  <c r="D283" i="11"/>
  <c r="D282" i="11"/>
  <c r="D281" i="11"/>
  <c r="D280" i="11"/>
  <c r="D279" i="11"/>
  <c r="D278" i="11"/>
  <c r="D277" i="11"/>
  <c r="D276" i="11"/>
  <c r="D275" i="11"/>
  <c r="D274" i="11"/>
  <c r="D273" i="11"/>
  <c r="D272" i="11"/>
  <c r="D271" i="11"/>
  <c r="D270" i="11"/>
  <c r="D269" i="11"/>
  <c r="D268" i="11"/>
  <c r="D267" i="11"/>
  <c r="D266" i="11"/>
  <c r="D265" i="11"/>
  <c r="D264" i="11"/>
  <c r="D263" i="11"/>
  <c r="D262" i="11"/>
  <c r="D261" i="11"/>
  <c r="D260" i="11"/>
  <c r="D259" i="11"/>
  <c r="D258" i="11"/>
  <c r="D257" i="11"/>
  <c r="D256" i="11"/>
  <c r="D255" i="11"/>
  <c r="D254" i="11"/>
  <c r="D253" i="11"/>
  <c r="D252" i="11"/>
  <c r="D251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2" i="11"/>
  <c r="B43" i="10"/>
  <c r="A43" i="10" s="1"/>
  <c r="B44" i="10"/>
  <c r="A44" i="10" s="1"/>
  <c r="B45" i="10"/>
  <c r="A45" i="10" s="1"/>
  <c r="B46" i="10"/>
  <c r="B47" i="10"/>
  <c r="B48" i="10"/>
  <c r="A48" i="10" s="1"/>
  <c r="B49" i="10"/>
  <c r="A49" i="10" s="1"/>
  <c r="B50" i="10"/>
  <c r="A50" i="10" s="1"/>
  <c r="B51" i="10"/>
  <c r="A51" i="10" s="1"/>
  <c r="B52" i="10"/>
  <c r="A52" i="10" s="1"/>
  <c r="B53" i="10"/>
  <c r="B54" i="10"/>
  <c r="A54" i="10" s="1"/>
  <c r="B55" i="10"/>
  <c r="A55" i="10" s="1"/>
  <c r="B56" i="10"/>
  <c r="A56" i="10" s="1"/>
  <c r="B57" i="10"/>
  <c r="A57" i="10" s="1"/>
  <c r="B58" i="10"/>
  <c r="A58" i="10" s="1"/>
  <c r="B59" i="10"/>
  <c r="A59" i="10" s="1"/>
  <c r="B60" i="10"/>
  <c r="A60" i="10" s="1"/>
  <c r="B61" i="10"/>
  <c r="A61" i="10" s="1"/>
  <c r="B62" i="10"/>
  <c r="A62" i="10" s="1"/>
  <c r="B63" i="10"/>
  <c r="A63" i="10" s="1"/>
  <c r="B64" i="10"/>
  <c r="A64" i="10" s="1"/>
  <c r="B42" i="10"/>
  <c r="A42" i="10" s="1"/>
  <c r="A47" i="10" s="1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42" i="10"/>
  <c r="B7" i="10"/>
  <c r="A7" i="10" s="1"/>
  <c r="B8" i="10"/>
  <c r="A8" i="10" s="1"/>
  <c r="B9" i="10"/>
  <c r="A9" i="10" s="1"/>
  <c r="B10" i="10"/>
  <c r="A10" i="10" s="1"/>
  <c r="B11" i="10"/>
  <c r="A11" i="10" s="1"/>
  <c r="B12" i="10"/>
  <c r="B13" i="10"/>
  <c r="A13" i="10" s="1"/>
  <c r="B14" i="10"/>
  <c r="A14" i="10" s="1"/>
  <c r="B15" i="10"/>
  <c r="A15" i="10" s="1"/>
  <c r="B16" i="10"/>
  <c r="B17" i="10"/>
  <c r="A17" i="10" s="1"/>
  <c r="B18" i="10"/>
  <c r="A18" i="10" s="1"/>
  <c r="B19" i="10"/>
  <c r="A19" i="10" s="1"/>
  <c r="B20" i="10"/>
  <c r="A20" i="10" s="1"/>
  <c r="B21" i="10"/>
  <c r="A21" i="10" s="1"/>
  <c r="B22" i="10"/>
  <c r="A22" i="10" s="1"/>
  <c r="B23" i="10"/>
  <c r="A23" i="10" s="1"/>
  <c r="B24" i="10"/>
  <c r="A24" i="10" s="1"/>
  <c r="B25" i="10"/>
  <c r="A25" i="10" s="1"/>
  <c r="B26" i="10"/>
  <c r="A26" i="10" s="1"/>
  <c r="B27" i="10"/>
  <c r="A27" i="10" s="1"/>
  <c r="B28" i="10"/>
  <c r="A28" i="10" s="1"/>
  <c r="B29" i="10"/>
  <c r="A29" i="10" s="1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7" i="10"/>
  <c r="E18" i="10"/>
  <c r="E8" i="10"/>
  <c r="E9" i="10"/>
  <c r="E10" i="10"/>
  <c r="E11" i="10"/>
  <c r="E12" i="10"/>
  <c r="E13" i="10"/>
  <c r="E14" i="10"/>
  <c r="E15" i="10"/>
  <c r="E16" i="10"/>
  <c r="E17" i="10"/>
  <c r="E19" i="10"/>
  <c r="E20" i="10"/>
  <c r="E21" i="10"/>
  <c r="E22" i="10"/>
  <c r="E23" i="10"/>
  <c r="E24" i="10"/>
  <c r="E25" i="10"/>
  <c r="E26" i="10"/>
  <c r="E27" i="10"/>
  <c r="E28" i="10"/>
  <c r="E29" i="10"/>
  <c r="E7" i="10"/>
  <c r="H134" i="8"/>
  <c r="H133" i="8"/>
  <c r="H64" i="8"/>
  <c r="H65" i="10"/>
  <c r="H30" i="10"/>
  <c r="D17" i="2" s="1"/>
  <c r="D301" i="10"/>
  <c r="D300" i="10"/>
  <c r="D299" i="10"/>
  <c r="D298" i="10"/>
  <c r="D297" i="10"/>
  <c r="D296" i="10"/>
  <c r="D295" i="10"/>
  <c r="D294" i="10"/>
  <c r="D293" i="10"/>
  <c r="D292" i="10"/>
  <c r="D291" i="10"/>
  <c r="D290" i="10"/>
  <c r="D289" i="10"/>
  <c r="D288" i="10"/>
  <c r="D287" i="10"/>
  <c r="D286" i="10"/>
  <c r="D285" i="10"/>
  <c r="D284" i="10"/>
  <c r="D283" i="10"/>
  <c r="D282" i="10"/>
  <c r="D281" i="10"/>
  <c r="D280" i="10"/>
  <c r="D279" i="10"/>
  <c r="D278" i="10"/>
  <c r="D277" i="10"/>
  <c r="D276" i="10"/>
  <c r="D275" i="10"/>
  <c r="D274" i="10"/>
  <c r="D273" i="10"/>
  <c r="D272" i="10"/>
  <c r="D271" i="10"/>
  <c r="D270" i="10"/>
  <c r="D269" i="10"/>
  <c r="D268" i="10"/>
  <c r="D267" i="10"/>
  <c r="D266" i="10"/>
  <c r="D265" i="10"/>
  <c r="D264" i="10"/>
  <c r="D263" i="10"/>
  <c r="D262" i="10"/>
  <c r="D261" i="10"/>
  <c r="D260" i="10"/>
  <c r="D259" i="10"/>
  <c r="D258" i="10"/>
  <c r="D257" i="10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237" i="10"/>
  <c r="D236" i="10"/>
  <c r="D235" i="10"/>
  <c r="D234" i="10"/>
  <c r="D233" i="10"/>
  <c r="D232" i="10"/>
  <c r="D231" i="10"/>
  <c r="D230" i="10"/>
  <c r="D229" i="10"/>
  <c r="D228" i="10"/>
  <c r="D227" i="10"/>
  <c r="D226" i="10"/>
  <c r="D225" i="10"/>
  <c r="D224" i="10"/>
  <c r="D223" i="10"/>
  <c r="D222" i="10"/>
  <c r="D221" i="10"/>
  <c r="D220" i="10"/>
  <c r="D219" i="10"/>
  <c r="D218" i="10"/>
  <c r="D217" i="10"/>
  <c r="D216" i="10"/>
  <c r="D215" i="10"/>
  <c r="D214" i="10"/>
  <c r="D213" i="10"/>
  <c r="D212" i="10"/>
  <c r="D211" i="10"/>
  <c r="D210" i="10"/>
  <c r="D209" i="10"/>
  <c r="D208" i="10"/>
  <c r="D207" i="10"/>
  <c r="D206" i="10"/>
  <c r="D205" i="10"/>
  <c r="D204" i="10"/>
  <c r="D203" i="10"/>
  <c r="D202" i="10"/>
  <c r="D201" i="10"/>
  <c r="D200" i="10"/>
  <c r="D199" i="10"/>
  <c r="D198" i="10"/>
  <c r="D197" i="10"/>
  <c r="D196" i="10"/>
  <c r="D195" i="10"/>
  <c r="D194" i="10"/>
  <c r="D193" i="10"/>
  <c r="D192" i="10"/>
  <c r="D191" i="10"/>
  <c r="D190" i="10"/>
  <c r="D189" i="10"/>
  <c r="D188" i="10"/>
  <c r="D187" i="10"/>
  <c r="D186" i="10"/>
  <c r="D185" i="10"/>
  <c r="D184" i="10"/>
  <c r="D183" i="10"/>
  <c r="D182" i="10"/>
  <c r="D181" i="10"/>
  <c r="D180" i="10"/>
  <c r="D179" i="10"/>
  <c r="D178" i="10"/>
  <c r="D177" i="10"/>
  <c r="D176" i="10"/>
  <c r="D175" i="10"/>
  <c r="D174" i="10"/>
  <c r="D173" i="10"/>
  <c r="D172" i="10"/>
  <c r="D171" i="10"/>
  <c r="D170" i="10"/>
  <c r="D169" i="10"/>
  <c r="D168" i="10"/>
  <c r="D167" i="10"/>
  <c r="D166" i="10"/>
  <c r="D165" i="10"/>
  <c r="D164" i="10"/>
  <c r="D163" i="10"/>
  <c r="D162" i="10"/>
  <c r="D161" i="10"/>
  <c r="D160" i="10"/>
  <c r="D159" i="10"/>
  <c r="D158" i="10"/>
  <c r="D157" i="10"/>
  <c r="D156" i="10"/>
  <c r="D155" i="10"/>
  <c r="D154" i="10"/>
  <c r="D153" i="10"/>
  <c r="D152" i="10"/>
  <c r="D151" i="10"/>
  <c r="D150" i="10"/>
  <c r="D149" i="10"/>
  <c r="Z33" i="7" l="1"/>
  <c r="H17" i="2"/>
  <c r="H18" i="2" s="1"/>
  <c r="D18" i="2"/>
  <c r="Z34" i="6"/>
  <c r="F10" i="2"/>
  <c r="H20" i="2"/>
  <c r="H22" i="2" s="1"/>
  <c r="D22" i="2"/>
  <c r="D31" i="2" s="1"/>
  <c r="F67" i="16"/>
  <c r="F31" i="16"/>
  <c r="C24" i="2" s="1"/>
  <c r="F134" i="12"/>
  <c r="H134" i="12"/>
  <c r="A49" i="14"/>
  <c r="F30" i="14"/>
  <c r="C21" i="2" s="1"/>
  <c r="C22" i="2" s="1"/>
  <c r="F66" i="14"/>
  <c r="A18" i="14"/>
  <c r="B51" i="12"/>
  <c r="A120" i="12"/>
  <c r="A19" i="12"/>
  <c r="A20" i="12" s="1"/>
  <c r="A95" i="12"/>
  <c r="A91" i="12"/>
  <c r="F133" i="12"/>
  <c r="A44" i="12"/>
  <c r="F64" i="12"/>
  <c r="A14" i="11"/>
  <c r="A12" i="10"/>
  <c r="H66" i="10"/>
  <c r="A46" i="10"/>
  <c r="A53" i="10" s="1"/>
  <c r="F65" i="10"/>
  <c r="E17" i="2" s="1"/>
  <c r="A16" i="10"/>
  <c r="F30" i="10"/>
  <c r="C17" i="2" s="1"/>
  <c r="B111" i="8"/>
  <c r="A111" i="8" s="1"/>
  <c r="B112" i="8"/>
  <c r="A112" i="8" s="1"/>
  <c r="B113" i="8"/>
  <c r="A113" i="8" s="1"/>
  <c r="B114" i="8"/>
  <c r="A114" i="8" s="1"/>
  <c r="B115" i="8"/>
  <c r="A115" i="8" s="1"/>
  <c r="B116" i="8"/>
  <c r="B117" i="8"/>
  <c r="A117" i="8" s="1"/>
  <c r="B118" i="8"/>
  <c r="B119" i="8"/>
  <c r="A119" i="8" s="1"/>
  <c r="B120" i="8"/>
  <c r="A120" i="8" s="1"/>
  <c r="B121" i="8"/>
  <c r="A121" i="8" s="1"/>
  <c r="B122" i="8"/>
  <c r="A122" i="8" s="1"/>
  <c r="B123" i="8"/>
  <c r="A123" i="8" s="1"/>
  <c r="B124" i="8"/>
  <c r="A124" i="8" s="1"/>
  <c r="B125" i="8"/>
  <c r="A125" i="8" s="1"/>
  <c r="B126" i="8"/>
  <c r="A126" i="8" s="1"/>
  <c r="B127" i="8"/>
  <c r="A127" i="8" s="1"/>
  <c r="B128" i="8"/>
  <c r="A128" i="8" s="1"/>
  <c r="B129" i="8"/>
  <c r="A129" i="8" s="1"/>
  <c r="B130" i="8"/>
  <c r="B131" i="8"/>
  <c r="A131" i="8" s="1"/>
  <c r="B132" i="8"/>
  <c r="A132" i="8" s="1"/>
  <c r="B110" i="8"/>
  <c r="A110" i="8" s="1"/>
  <c r="F132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10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B77" i="8"/>
  <c r="A77" i="8" s="1"/>
  <c r="B78" i="8"/>
  <c r="A78" i="8" s="1"/>
  <c r="B79" i="8"/>
  <c r="A79" i="8" s="1"/>
  <c r="B80" i="8"/>
  <c r="A80" i="8" s="1"/>
  <c r="B81" i="8"/>
  <c r="A81" i="8" s="1"/>
  <c r="B82" i="8"/>
  <c r="A82" i="8" s="1"/>
  <c r="B83" i="8"/>
  <c r="A83" i="8" s="1"/>
  <c r="B84" i="8"/>
  <c r="B85" i="8"/>
  <c r="A85" i="8" s="1"/>
  <c r="B86" i="8"/>
  <c r="A86" i="8" s="1"/>
  <c r="B87" i="8"/>
  <c r="A87" i="8" s="1"/>
  <c r="B88" i="8"/>
  <c r="A88" i="8" s="1"/>
  <c r="B89" i="8"/>
  <c r="A89" i="8" s="1"/>
  <c r="B90" i="8"/>
  <c r="A90" i="8" s="1"/>
  <c r="B91" i="8"/>
  <c r="A91" i="8" s="1"/>
  <c r="B92" i="8"/>
  <c r="A92" i="8" s="1"/>
  <c r="B93" i="8"/>
  <c r="A93" i="8" s="1"/>
  <c r="B94" i="8"/>
  <c r="A94" i="8" s="1"/>
  <c r="B95" i="8"/>
  <c r="A95" i="8" s="1"/>
  <c r="B96" i="8"/>
  <c r="A96" i="8" s="1"/>
  <c r="B97" i="8"/>
  <c r="A97" i="8" s="1"/>
  <c r="B98" i="8"/>
  <c r="A98" i="8" s="1"/>
  <c r="B99" i="8"/>
  <c r="B100" i="8"/>
  <c r="A100" i="8" s="1"/>
  <c r="B101" i="8"/>
  <c r="A101" i="8" s="1"/>
  <c r="B102" i="8"/>
  <c r="A102" i="8" s="1"/>
  <c r="B103" i="8"/>
  <c r="A103" i="8" s="1"/>
  <c r="B104" i="8"/>
  <c r="A104" i="8" s="1"/>
  <c r="B76" i="8"/>
  <c r="A76" i="8" s="1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100" i="8"/>
  <c r="F101" i="8"/>
  <c r="F102" i="8"/>
  <c r="F103" i="8"/>
  <c r="F104" i="8"/>
  <c r="F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76" i="8"/>
  <c r="B40" i="8"/>
  <c r="A40" i="8" s="1"/>
  <c r="B41" i="8"/>
  <c r="A41" i="8" s="1"/>
  <c r="B42" i="8"/>
  <c r="A42" i="8" s="1"/>
  <c r="B43" i="8"/>
  <c r="A43" i="8" s="1"/>
  <c r="B44" i="8"/>
  <c r="A44" i="8" s="1"/>
  <c r="B45" i="8"/>
  <c r="A45" i="8" s="1"/>
  <c r="B46" i="8"/>
  <c r="B47" i="8"/>
  <c r="A47" i="8" s="1"/>
  <c r="B48" i="8"/>
  <c r="A48" i="8" s="1"/>
  <c r="B49" i="8"/>
  <c r="A49" i="8" s="1"/>
  <c r="B50" i="8"/>
  <c r="A50" i="8" s="1"/>
  <c r="B51" i="8"/>
  <c r="A51" i="8" s="1"/>
  <c r="B52" i="8"/>
  <c r="A52" i="8" s="1"/>
  <c r="B53" i="8"/>
  <c r="A53" i="8" s="1"/>
  <c r="B54" i="8"/>
  <c r="A54" i="8" s="1"/>
  <c r="B55" i="8"/>
  <c r="A55" i="8" s="1"/>
  <c r="B56" i="8"/>
  <c r="A56" i="8" s="1"/>
  <c r="B57" i="8"/>
  <c r="A57" i="8" s="1"/>
  <c r="B58" i="8"/>
  <c r="A58" i="8" s="1"/>
  <c r="B59" i="8"/>
  <c r="A59" i="8" s="1"/>
  <c r="B60" i="8"/>
  <c r="A60" i="8" s="1"/>
  <c r="B61" i="8"/>
  <c r="A61" i="8" s="1"/>
  <c r="B62" i="8"/>
  <c r="A62" i="8" s="1"/>
  <c r="B63" i="8"/>
  <c r="A63" i="8" s="1"/>
  <c r="B39" i="8"/>
  <c r="A39" i="8" s="1"/>
  <c r="F63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39" i="8"/>
  <c r="E44" i="8"/>
  <c r="E40" i="8"/>
  <c r="E41" i="8"/>
  <c r="E42" i="8"/>
  <c r="E43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39" i="8"/>
  <c r="F16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8" i="8"/>
  <c r="B9" i="8"/>
  <c r="A9" i="8" s="1"/>
  <c r="B10" i="8"/>
  <c r="A10" i="8" s="1"/>
  <c r="B11" i="8"/>
  <c r="A11" i="8" s="1"/>
  <c r="B12" i="8"/>
  <c r="A12" i="8" s="1"/>
  <c r="B13" i="8"/>
  <c r="A13" i="8" s="1"/>
  <c r="B14" i="8"/>
  <c r="A14" i="8" s="1"/>
  <c r="B15" i="8"/>
  <c r="A15" i="8" s="1"/>
  <c r="B16" i="8"/>
  <c r="A16" i="8" s="1"/>
  <c r="B17" i="8"/>
  <c r="A17" i="8" s="1"/>
  <c r="B18" i="8"/>
  <c r="A18" i="8" s="1"/>
  <c r="B19" i="8"/>
  <c r="A19" i="8" s="1"/>
  <c r="B20" i="8"/>
  <c r="A20" i="8" s="1"/>
  <c r="B21" i="8"/>
  <c r="A21" i="8" s="1"/>
  <c r="B22" i="8"/>
  <c r="A22" i="8" s="1"/>
  <c r="B23" i="8"/>
  <c r="A23" i="8" s="1"/>
  <c r="B24" i="8"/>
  <c r="A24" i="8" s="1"/>
  <c r="B25" i="8"/>
  <c r="A25" i="8" s="1"/>
  <c r="B26" i="8"/>
  <c r="A26" i="8" s="1"/>
  <c r="B27" i="8"/>
  <c r="A27" i="8" s="1"/>
  <c r="B28" i="8"/>
  <c r="A28" i="8" s="1"/>
  <c r="B29" i="8"/>
  <c r="A29" i="8" s="1"/>
  <c r="B30" i="8"/>
  <c r="A30" i="8" s="1"/>
  <c r="B31" i="8"/>
  <c r="A31" i="8" s="1"/>
  <c r="B32" i="8"/>
  <c r="A32" i="8" s="1"/>
  <c r="B33" i="8"/>
  <c r="A33" i="8" s="1"/>
  <c r="B8" i="8"/>
  <c r="A8" i="8" s="1"/>
  <c r="F33" i="8"/>
  <c r="F9" i="8"/>
  <c r="F10" i="8"/>
  <c r="F11" i="8"/>
  <c r="F12" i="8"/>
  <c r="F13" i="8"/>
  <c r="F14" i="8"/>
  <c r="F15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8" i="8"/>
  <c r="D283" i="8"/>
  <c r="D274" i="8"/>
  <c r="D177" i="8"/>
  <c r="D176" i="8"/>
  <c r="D304" i="8"/>
  <c r="D303" i="8"/>
  <c r="D302" i="8"/>
  <c r="D301" i="8"/>
  <c r="D300" i="8"/>
  <c r="D299" i="8"/>
  <c r="D298" i="8"/>
  <c r="D297" i="8"/>
  <c r="D296" i="8"/>
  <c r="D295" i="8"/>
  <c r="D294" i="8"/>
  <c r="D293" i="8"/>
  <c r="D292" i="8"/>
  <c r="D291" i="8"/>
  <c r="D290" i="8"/>
  <c r="D289" i="8"/>
  <c r="D288" i="8"/>
  <c r="D287" i="8"/>
  <c r="D286" i="8"/>
  <c r="D285" i="8"/>
  <c r="D284" i="8"/>
  <c r="D282" i="8"/>
  <c r="D281" i="8"/>
  <c r="D280" i="8"/>
  <c r="D279" i="8"/>
  <c r="D278" i="8"/>
  <c r="D277" i="8"/>
  <c r="D276" i="8"/>
  <c r="D275" i="8"/>
  <c r="D273" i="8"/>
  <c r="D272" i="8"/>
  <c r="D271" i="8"/>
  <c r="D270" i="8"/>
  <c r="D269" i="8"/>
  <c r="D268" i="8"/>
  <c r="D267" i="8"/>
  <c r="D266" i="8"/>
  <c r="D265" i="8"/>
  <c r="D264" i="8"/>
  <c r="D263" i="8"/>
  <c r="D262" i="8"/>
  <c r="D261" i="8"/>
  <c r="D260" i="8"/>
  <c r="D259" i="8"/>
  <c r="D258" i="8"/>
  <c r="D257" i="8"/>
  <c r="D256" i="8"/>
  <c r="D255" i="8"/>
  <c r="D254" i="8"/>
  <c r="D253" i="8"/>
  <c r="D252" i="8"/>
  <c r="D251" i="8"/>
  <c r="D250" i="8"/>
  <c r="D249" i="8"/>
  <c r="D248" i="8"/>
  <c r="D247" i="8"/>
  <c r="D246" i="8"/>
  <c r="D245" i="8"/>
  <c r="D244" i="8"/>
  <c r="D243" i="8"/>
  <c r="D242" i="8"/>
  <c r="D241" i="8"/>
  <c r="D240" i="8"/>
  <c r="D239" i="8"/>
  <c r="D238" i="8"/>
  <c r="D237" i="8"/>
  <c r="D236" i="8"/>
  <c r="D235" i="8"/>
  <c r="D234" i="8"/>
  <c r="D233" i="8"/>
  <c r="D232" i="8"/>
  <c r="D231" i="8"/>
  <c r="D230" i="8"/>
  <c r="D229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2" i="8"/>
  <c r="D181" i="8"/>
  <c r="D180" i="8"/>
  <c r="D179" i="8"/>
  <c r="D178" i="8"/>
  <c r="D175" i="8"/>
  <c r="D174" i="8"/>
  <c r="D173" i="8"/>
  <c r="D172" i="8"/>
  <c r="D171" i="8"/>
  <c r="D170" i="8"/>
  <c r="D169" i="8"/>
  <c r="D168" i="8"/>
  <c r="D167" i="8"/>
  <c r="D166" i="8"/>
  <c r="D165" i="8"/>
  <c r="D164" i="8"/>
  <c r="D163" i="8"/>
  <c r="D162" i="8"/>
  <c r="D161" i="8"/>
  <c r="D160" i="8"/>
  <c r="D159" i="8"/>
  <c r="D158" i="8"/>
  <c r="D157" i="8"/>
  <c r="D156" i="8"/>
  <c r="D155" i="8"/>
  <c r="D154" i="8"/>
  <c r="F99" i="8" s="1"/>
  <c r="D153" i="8"/>
  <c r="D152" i="8"/>
  <c r="H31" i="2" l="1"/>
  <c r="F31" i="2"/>
  <c r="C26" i="2"/>
  <c r="C31" i="2" s="1"/>
  <c r="G24" i="2"/>
  <c r="G26" i="2" s="1"/>
  <c r="G17" i="2"/>
  <c r="A51" i="12"/>
  <c r="F66" i="10"/>
  <c r="A130" i="8"/>
  <c r="A116" i="8"/>
  <c r="F133" i="8"/>
  <c r="E16" i="2" s="1"/>
  <c r="E18" i="2" s="1"/>
  <c r="A118" i="8"/>
  <c r="A84" i="8"/>
  <c r="A99" i="8" s="1"/>
  <c r="A46" i="8"/>
  <c r="F64" i="8"/>
  <c r="C16" i="2" s="1"/>
  <c r="G16" i="2" l="1"/>
  <c r="G18" i="2" s="1"/>
  <c r="C18" i="2"/>
  <c r="F134" i="8"/>
  <c r="D31" i="5"/>
  <c r="E11" i="2"/>
  <c r="C31" i="5" l="1"/>
  <c r="C10" i="2"/>
  <c r="E10" i="2"/>
  <c r="Q65" i="1" l="1"/>
  <c r="Q64" i="1"/>
  <c r="Q63" i="1"/>
  <c r="Q62" i="1"/>
  <c r="Q61" i="1"/>
  <c r="Q60" i="1"/>
  <c r="Q59" i="1"/>
  <c r="Q58" i="1"/>
  <c r="G21" i="2"/>
  <c r="G22" i="2"/>
  <c r="G31" i="2"/>
  <c r="F65" i="14"/>
  <c r="E21" i="2"/>
  <c r="E22" i="2"/>
  <c r="E31" i="2"/>
</calcChain>
</file>

<file path=xl/comments1.xml><?xml version="1.0" encoding="utf-8"?>
<comments xmlns="http://schemas.openxmlformats.org/spreadsheetml/2006/main">
  <authors>
    <author>Автор</author>
  </authors>
  <commentList>
    <comment ref="J45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Дата указывается в формате
dd.mm.yy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1.1.План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1.1. Нагрузка</t>
        </r>
      </text>
    </comment>
    <comment ref="E10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1.1. План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1.1. Нагрузка</t>
        </r>
      </text>
    </comment>
    <comment ref="C11" authorId="0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Перейти в раздел 1.2. План
</t>
        </r>
      </text>
    </comment>
    <comment ref="D11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1.2. Нагрузка</t>
        </r>
      </text>
    </comment>
    <comment ref="E11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1.2. План</t>
        </r>
      </text>
    </comment>
    <comment ref="F11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1.2. Нагрузка</t>
        </r>
      </text>
    </comment>
    <comment ref="C12" authorId="0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Перейти в раздел 1.3. План
</t>
        </r>
      </text>
    </comment>
    <comment ref="D12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1.3. Нагрузка</t>
        </r>
      </text>
    </comment>
    <comment ref="E12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1.3. План</t>
        </r>
      </text>
    </comment>
    <comment ref="F12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1.3. Нагрузка</t>
        </r>
      </text>
    </comment>
    <comment ref="C13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1.4. План</t>
        </r>
      </text>
    </comment>
    <comment ref="D13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1.4. Нагрузка</t>
        </r>
      </text>
    </comment>
    <comment ref="E13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1.4. План</t>
        </r>
      </text>
    </comment>
    <comment ref="F13" authorId="0" shapeId="0">
      <text>
        <r>
          <rPr>
            <b/>
            <sz val="8"/>
            <color indexed="81"/>
            <rFont val="Tahoma"/>
            <family val="2"/>
            <charset val="204"/>
          </rPr>
          <t>Перейти в раздел 1.4. Нагрузка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2.1. Методическая работа</t>
        </r>
      </text>
    </comment>
    <comment ref="D16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2.1. Методическая работа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2.1. Методическая работа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2.1. Методическая работа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2.2. Методическая работа (заочная форма)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2.2. Методическая работа (заочная форма)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2.2. Методическая работа (заочная форма)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2.2. Методическая работа (заочная форма)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3.1.
Научно-исследовательская работа</t>
        </r>
      </text>
    </comment>
    <comment ref="D20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3.1.
Научно-исследовательская работа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3.1.
Научно-исследовательская работа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3.1.
Научно-исследовательская работа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3.2.
Научно-исследовательская работа (заочная форма)</t>
        </r>
      </text>
    </comment>
    <comment ref="D21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3.2.
Научно-исследовательская работа (заочная форма)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Перейти в раздел 3.2.
Научно-исследовательская работа (заочная форма)
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3.2.
Научно-исследовательская работа (заочная форма)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4.1.
Воспитательная работа</t>
        </r>
      </text>
    </comment>
    <comment ref="D24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4.1.
Воспитательная работа</t>
        </r>
      </text>
    </comment>
    <comment ref="E24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4.1.
Воспитательная работа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4.1.
Воспитательная работа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4.2.
Воспитательная работа
(заочная форма)</t>
        </r>
      </text>
    </comment>
    <comment ref="D25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4.2.
Воспитательная работа (заочная форма)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Перейти в раздел 4.2.
Воспитательная работа
(заочная форма)
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4.2.
Воспитательная работа
(заочная форма)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V
Другие виды работы</t>
        </r>
      </text>
    </comment>
    <comment ref="D28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V Другие виды работы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V
Другие виды работы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Перейти в раздел V
Другие виды работы</t>
        </r>
      </text>
    </comment>
  </commentList>
</comments>
</file>

<file path=xl/sharedStrings.xml><?xml version="1.0" encoding="utf-8"?>
<sst xmlns="http://schemas.openxmlformats.org/spreadsheetml/2006/main" count="2886" uniqueCount="726">
  <si>
    <t>ФЕДЕРАЛЬНОЕ ГОСУДАРСТВЕННОЕ КАЗЕННОЕ
ОБРАЗОВАТЕЛЬНОЕ УЧРЕЖДЕНИЕ ВЫСШЕГО ОБРАЗОВАНИЯ
«ВОЛГОГРАДСКАЯ АКАДЕМИЯ МИНИСТЕРСТВА ВНУТРЕННИХ ДЕЛ РОССИЙСКОЙ ФЕДЕРАЦИИ»
ДОНЕЦКИЙ ФИЛИАЛ</t>
  </si>
  <si>
    <t>УТВЕРЖДАЮ</t>
  </si>
  <si>
    <t>Начальник кафедры</t>
  </si>
  <si>
    <t>УТВЕРЖДЕНИЕ</t>
  </si>
  <si>
    <t>Заместитель начальника кафедры</t>
  </si>
  <si>
    <t>(наименование кафедры)</t>
  </si>
  <si>
    <t>(специальное звание)</t>
  </si>
  <si>
    <t>(И.О. Фамилия)</t>
  </si>
  <si>
    <t>«</t>
  </si>
  <si>
    <t>»</t>
  </si>
  <si>
    <t>г.</t>
  </si>
  <si>
    <t>ИНДИВИДУАЛЬНЫЙ ПЛАН РАБОТЫ</t>
  </si>
  <si>
    <t>на 20</t>
  </si>
  <si>
    <t>/20</t>
  </si>
  <si>
    <t>учебный год</t>
  </si>
  <si>
    <t>(фамилия, имя, отчество)</t>
  </si>
  <si>
    <t>специальное звание</t>
  </si>
  <si>
    <t>ученая степень</t>
  </si>
  <si>
    <t>ученое звание</t>
  </si>
  <si>
    <t>должность</t>
  </si>
  <si>
    <t>кафедра</t>
  </si>
  <si>
    <t xml:space="preserve"> - 2 -</t>
  </si>
  <si>
    <t>Необходимо обратить внимание</t>
  </si>
  <si>
    <t>1.</t>
  </si>
  <si>
    <t>Преподаватель, начавший свою деятельность в течение учебного года должен указать:</t>
  </si>
  <si>
    <t>–</t>
  </si>
  <si>
    <t xml:space="preserve">дата начала работы </t>
  </si>
  <si>
    <t>−</t>
  </si>
  <si>
    <t xml:space="preserve">приказ о назначении (переводе) от </t>
  </si>
  <si>
    <t>№</t>
  </si>
  <si>
    <t>2.</t>
  </si>
  <si>
    <t>При заполнении индивидуального плана работы преподавателя выделяется соответствующая строка с выслугой лет и объемом часов годового бюджета служебного времени, а  также – объемом учебной нагрузки и минимальной нагрузкой по научной деятельности.</t>
  </si>
  <si>
    <t>Годовой объем служебного (рабочего) времени, обязательный для выполнения профессорско-преподавательским составом:</t>
  </si>
  <si>
    <t>а)</t>
  </si>
  <si>
    <t>для сотрудников органов внутренних дел с выслугой:</t>
  </si>
  <si>
    <t>до 10 лет</t>
  </si>
  <si>
    <t>часов;</t>
  </si>
  <si>
    <t>от 10 до 15 лет</t>
  </si>
  <si>
    <t>от 15 до 20 лет</t>
  </si>
  <si>
    <t>свыше 20 лет</t>
  </si>
  <si>
    <t>б)</t>
  </si>
  <si>
    <t>для работников</t>
  </si>
  <si>
    <t>часов.</t>
  </si>
  <si>
    <t>Учебная нагрузка профессорско-преподавательского состава:</t>
  </si>
  <si>
    <t>начальник (заведующий) кафедры (ой)</t>
  </si>
  <si>
    <t>заместитель начальника кафедры</t>
  </si>
  <si>
    <t>профессор</t>
  </si>
  <si>
    <t>доцент</t>
  </si>
  <si>
    <t>старший преподаватель</t>
  </si>
  <si>
    <t>(кандидат наук)</t>
  </si>
  <si>
    <t>(без ученой степени)</t>
  </si>
  <si>
    <t>преподаватель</t>
  </si>
  <si>
    <t>Минимальная нагрузка  по научной деятельности, при условии пропорционального распределения научной и методической нагрузки:</t>
  </si>
  <si>
    <t>не менее</t>
  </si>
  <si>
    <t>При сокращении объемов одного из видов работ соответственно увеличивается объем другого.</t>
  </si>
  <si>
    <t>Итоговая сумма рабочей нагрузки по всем видам работ Индивидуального плана работы преподавателя должна соответствовать годовому объему служебного времени.</t>
  </si>
  <si>
    <t>Методическая работа</t>
  </si>
  <si>
    <t>Ф.И.О. заполняется в именительном падеже</t>
  </si>
  <si>
    <t>ВЫСЛУГА</t>
  </si>
  <si>
    <t>РАБОТНИК</t>
  </si>
  <si>
    <t>СТАВКА</t>
  </si>
  <si>
    <t>№ п/п</t>
  </si>
  <si>
    <t>Наименование вида работ</t>
  </si>
  <si>
    <t>Количество часов</t>
  </si>
  <si>
    <t>I-е полугодие</t>
  </si>
  <si>
    <t>II-е полугодие</t>
  </si>
  <si>
    <t>Всего за год</t>
  </si>
  <si>
    <t>план</t>
  </si>
  <si>
    <t>выполнено</t>
  </si>
  <si>
    <t>I.</t>
  </si>
  <si>
    <t>Учебная работа</t>
  </si>
  <si>
    <t>1.1.</t>
  </si>
  <si>
    <t>Учебная работа с курсантами</t>
  </si>
  <si>
    <t>1.2.</t>
  </si>
  <si>
    <t>Учебная работа с обучающимися по заочной форме обучения</t>
  </si>
  <si>
    <t>II.</t>
  </si>
  <si>
    <t>2.1.</t>
  </si>
  <si>
    <t>Методическое обеспечение деятельности кафедры</t>
  </si>
  <si>
    <t>2.2.</t>
  </si>
  <si>
    <t>III.</t>
  </si>
  <si>
    <t>3.1.</t>
  </si>
  <si>
    <t>Научно-исследовательская работа преподавателя, научное руководство и консультирование</t>
  </si>
  <si>
    <t>3.2.</t>
  </si>
  <si>
    <t>Научно-исследовательская работа с обучающимися по заочной форме обучения</t>
  </si>
  <si>
    <t>IV.</t>
  </si>
  <si>
    <t>4.1.</t>
  </si>
  <si>
    <t>Организация проведения работы по направлениям морально-психологического обеспечения учебно-воспитательного процесса</t>
  </si>
  <si>
    <t>4.2.</t>
  </si>
  <si>
    <t>Воспитательная работа с обучающимися по заочной форме обучения</t>
  </si>
  <si>
    <t>V.</t>
  </si>
  <si>
    <t>Другие виды работы</t>
  </si>
  <si>
    <t xml:space="preserve"> - 3 -</t>
  </si>
  <si>
    <t>РАСПРЕДЕЛЕНИЕ ГОДОВОГО БЮДЖЕТА СЛУЖЕБНОГО ВРЕМЕНИ</t>
  </si>
  <si>
    <t>Всего</t>
  </si>
  <si>
    <t>Разработка учебно-методических материалов для обучающихся по заочной форме обучения</t>
  </si>
  <si>
    <t>НА ОСНОВНЫЕ ВИДЫ РАБОТ</t>
  </si>
  <si>
    <t>Научно-исследовательская работа</t>
  </si>
  <si>
    <t xml:space="preserve">Мероприятия по морально-психологическому обеспечению учебного процесса и служебной деятельности </t>
  </si>
  <si>
    <t xml:space="preserve"> - 4 -</t>
  </si>
  <si>
    <t>I. УЧЕБНАЯ РАБОТА</t>
  </si>
  <si>
    <t>1.1. УЧЕБНАЯ РАБОТА С КУРСАНТАМИ</t>
  </si>
  <si>
    <t xml:space="preserve">1.1.1 Исходные данные </t>
  </si>
  <si>
    <t>Наименование учебной дисциплины (курса) и вида учебной работы</t>
  </si>
  <si>
    <t>Где выполняются</t>
  </si>
  <si>
    <t>специальность</t>
  </si>
  <si>
    <t>лекционный поток, курс</t>
  </si>
  <si>
    <t>учебная группа</t>
  </si>
  <si>
    <t xml:space="preserve"> - 5 -</t>
  </si>
  <si>
    <t>1.2. УЧЕБНАЯ РАБОТА С ОБУЧАЮЩИМИСЯ ПО ЗАОЧНОЙ ФОРМЕ ОБУЧЕНИЯ</t>
  </si>
  <si>
    <t xml:space="preserve">1.2.1 Исходные данные </t>
  </si>
  <si>
    <t xml:space="preserve"> - 6 -</t>
  </si>
  <si>
    <t>1.1.2. Планирование учебной работы с курсантами</t>
  </si>
  <si>
    <t>Вид учебной работы</t>
  </si>
  <si>
    <t>Количество учебных часов</t>
  </si>
  <si>
    <t>1-е полугодие</t>
  </si>
  <si>
    <t>2 -е полугодие</t>
  </si>
  <si>
    <t>Учебная работа по расписанию</t>
  </si>
  <si>
    <t>Чтение лекций</t>
  </si>
  <si>
    <t>Проведение семинаров</t>
  </si>
  <si>
    <t xml:space="preserve">Проведение практических, лабораторных занятий </t>
  </si>
  <si>
    <t>3.</t>
  </si>
  <si>
    <t>4.</t>
  </si>
  <si>
    <t>Проведение игр и учений</t>
  </si>
  <si>
    <t>Прием зачетов</t>
  </si>
  <si>
    <t>Прием экзаменов</t>
  </si>
  <si>
    <t>Прием государственных экзаменов</t>
  </si>
  <si>
    <t>5.</t>
  </si>
  <si>
    <t>6.</t>
  </si>
  <si>
    <t>7.</t>
  </si>
  <si>
    <t>8.</t>
  </si>
  <si>
    <t>Прием защиты выпускных квалификационных работ</t>
  </si>
  <si>
    <t>Прием вступительных экзаменов, выходного, выходного контроля</t>
  </si>
  <si>
    <t>9.</t>
  </si>
  <si>
    <t>Другие виды учебной работы</t>
  </si>
  <si>
    <t>10.</t>
  </si>
  <si>
    <t>Проведение консультаций</t>
  </si>
  <si>
    <t>11.</t>
  </si>
  <si>
    <t>Руководство практикой</t>
  </si>
  <si>
    <t>Руководство курсовыми работами, включая их защиту</t>
  </si>
  <si>
    <t>Руководство выпускными квалификационными работами</t>
  </si>
  <si>
    <t>12.</t>
  </si>
  <si>
    <t>13.</t>
  </si>
  <si>
    <t>14.</t>
  </si>
  <si>
    <t>15.</t>
  </si>
  <si>
    <t>Научное руководство адъюнктами, соискателями</t>
  </si>
  <si>
    <t>Проверка практикумов</t>
  </si>
  <si>
    <t>Проверка практических, лабораторных, контрольных работ и контрольных экспертиз</t>
  </si>
  <si>
    <t>16.</t>
  </si>
  <si>
    <t>17.</t>
  </si>
  <si>
    <t>Рецензирование рефератов</t>
  </si>
  <si>
    <t>Рецензирование выпускных квалификационных работ</t>
  </si>
  <si>
    <t>Прием внеаудиторного чтения</t>
  </si>
  <si>
    <t>18.</t>
  </si>
  <si>
    <t>19.</t>
  </si>
  <si>
    <t>Итоги по учебной работе</t>
  </si>
  <si>
    <t>1.2.2. Планирование учебной работы с обучающимися по заочной форме обучения</t>
  </si>
  <si>
    <t xml:space="preserve"> - 7 -</t>
  </si>
  <si>
    <t xml:space="preserve"> - 8 -</t>
  </si>
  <si>
    <t xml:space="preserve"> - 9 -</t>
  </si>
  <si>
    <t>1.1. УЧЕБНАЯ РАБОТА C КУРСАНТАМИ</t>
  </si>
  <si>
    <t>1.1.3. Учет выполнения учебной работы (1-е полугодие)</t>
  </si>
  <si>
    <t>Вид                 учебной             работы                 
 Месяц</t>
  </si>
  <si>
    <t xml:space="preserve">  Чтение лекций</t>
  </si>
  <si>
    <t xml:space="preserve">  Проведение семинаров</t>
  </si>
  <si>
    <t xml:space="preserve">  Проведение
  практ., лаборатор. занятий</t>
  </si>
  <si>
    <t xml:space="preserve">  Проведение игр и учений</t>
  </si>
  <si>
    <t xml:space="preserve">  Прием зачетов</t>
  </si>
  <si>
    <t xml:space="preserve">  Прием экзаменов</t>
  </si>
  <si>
    <t xml:space="preserve">  Прием государственных 
  экзаменов</t>
  </si>
  <si>
    <t xml:space="preserve">  Прием защиты выпускных
  квалификационных работ</t>
  </si>
  <si>
    <t xml:space="preserve">  Прием вступительних экзаменов,
  входного, выходного контроля</t>
  </si>
  <si>
    <t xml:space="preserve">  Всего учебной работы
  по расписанию</t>
  </si>
  <si>
    <t xml:space="preserve">  План
  на полугодие</t>
  </si>
  <si>
    <t>Сентябрь</t>
  </si>
  <si>
    <t>Октябрь</t>
  </si>
  <si>
    <t>Ноябрь</t>
  </si>
  <si>
    <t>Декабрь</t>
  </si>
  <si>
    <t>Всего за                   полугодие</t>
  </si>
  <si>
    <t xml:space="preserve">  Проведение консультаций</t>
  </si>
  <si>
    <t xml:space="preserve">  Руководство практикой</t>
  </si>
  <si>
    <t xml:space="preserve">  Руководство курсовыми работами,
  включая их защиту</t>
  </si>
  <si>
    <t xml:space="preserve">  Руководство выпускными
  квалификационными работами</t>
  </si>
  <si>
    <t xml:space="preserve">  Научное руководство
  адъюнктими, соискателями</t>
  </si>
  <si>
    <t xml:space="preserve">  Проверка практикумов</t>
  </si>
  <si>
    <t xml:space="preserve">  Проверка практ., лабор., контр.
  работ и контр. экспертиз</t>
  </si>
  <si>
    <t xml:space="preserve">  Рецензирование рефератов</t>
  </si>
  <si>
    <t xml:space="preserve">  Рецензирование выпускных
  квалификационных работ</t>
  </si>
  <si>
    <t xml:space="preserve">  Прием внеаудиторного чтения</t>
  </si>
  <si>
    <t xml:space="preserve">  Всего по другим видам
учебной нагрузки</t>
  </si>
  <si>
    <t xml:space="preserve">  План на полугодие</t>
  </si>
  <si>
    <t xml:space="preserve">  Выполнено
  учебной нагрузки</t>
  </si>
  <si>
    <t xml:space="preserve">  План
  учебной нагрузки</t>
  </si>
  <si>
    <t>Итого</t>
  </si>
  <si>
    <t>подпись преподавателя</t>
  </si>
  <si>
    <t>подпись начальника кафедры</t>
  </si>
  <si>
    <t>Выполнение проверил</t>
  </si>
  <si>
    <t>1.1.3. Учет выполнения учебной работы (2-е полугодие)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</si>
  <si>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</si>
  <si>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</si>
  <si>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</si>
  <si>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</si>
  <si>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</si>
  <si>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</si>
  <si>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</si>
  <si>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</si>
  <si>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Всего за полугодие</t>
  </si>
  <si>
    <t xml:space="preserve"> - 10 -</t>
  </si>
  <si>
    <t>1.2. УЧЕБНАЯ РАБОТА C ОБУЧАЮЩИМИСЯ ПО ЗАОЧНОЙ ФОРМЕ ОБУЧЕНИЯ</t>
  </si>
  <si>
    <t>1.2.3. Учет выполнения учебной работы (1-е полугодие)</t>
  </si>
  <si>
    <t>1.2.3. Учет выполнения учебной работы (2-е полугодие)</t>
  </si>
  <si>
    <t xml:space="preserve"> - 12 -</t>
  </si>
  <si>
    <t>II. МЕТОДИЧЕСКАЯ РАБОТА</t>
  </si>
  <si>
    <t>2.1. МЕТОДИЧЕСКОЕ ОБЕСПЕЧЕНИЕ ДЕЯТЕЛЬНОСТИ КАФЕДРЫ</t>
  </si>
  <si>
    <t>Индекс</t>
  </si>
  <si>
    <t>плану</t>
  </si>
  <si>
    <t>факту</t>
  </si>
  <si>
    <t xml:space="preserve">Количество часов по </t>
  </si>
  <si>
    <t>Срок выполнения</t>
  </si>
  <si>
    <t>Отметка о выполнении</t>
  </si>
  <si>
    <t xml:space="preserve"> - 13 -</t>
  </si>
  <si>
    <t>__________________</t>
  </si>
  <si>
    <t xml:space="preserve">  подпись преподавателя</t>
  </si>
  <si>
    <t>___________________________</t>
  </si>
  <si>
    <t xml:space="preserve"> - 14 -</t>
  </si>
  <si>
    <t>2-е полугодие</t>
  </si>
  <si>
    <t xml:space="preserve"> - 15 -</t>
  </si>
  <si>
    <t xml:space="preserve"> - 16 -</t>
  </si>
  <si>
    <t xml:space="preserve"> - 17 -</t>
  </si>
  <si>
    <t>2.2. РАЗРАБОТКА УЧЕБНО-МЕТОДИЧЕСКИХ МАТЕРИАЛОВ ДЛЯ ОБУЧАЮЩИХСЯ ПО ЗАОЧНОЙ ФОРМЕ ОБУЧЕНИЯ</t>
  </si>
  <si>
    <t xml:space="preserve"> - 18 -</t>
  </si>
  <si>
    <t>ИЗМЕНЕНИЯ И ДОПОЛНЕНИЯ
внесенные в РАЗДЕЛ II. МЕТОДИЧЕСКАЯ РАБОТА
в течение 20  /20   учебного года</t>
  </si>
  <si>
    <t>Номер пункта, полугодия раздела 2 индивидуального плана</t>
  </si>
  <si>
    <t>Содержание изменений или дополнений</t>
  </si>
  <si>
    <t>Подпись начальника, заместителя начальника кафедры</t>
  </si>
  <si>
    <t>Основание изменений или дополнений (реквизиты протокола заседания кафедры)</t>
  </si>
  <si>
    <t xml:space="preserve"> - 19 -</t>
  </si>
  <si>
    <t>СВЕДЕНИЯ
о причинах невыполнения запланированных работ
по РАЗДЕЛУ II. МЕТОДИЧЕСКАЯ РАБОТА
в течение 20   / 20   учебного года</t>
  </si>
  <si>
    <t>Наименование и содержание работ</t>
  </si>
  <si>
    <t>Причина невыполнения</t>
  </si>
  <si>
    <t>III. НАУЧНО-ИССЛЕДОВАТЕЛЬСКАЯ РАБОТА</t>
  </si>
  <si>
    <t xml:space="preserve"> - 20 -</t>
  </si>
  <si>
    <t xml:space="preserve"> - 21 -</t>
  </si>
  <si>
    <t xml:space="preserve"> - 22 -</t>
  </si>
  <si>
    <t xml:space="preserve"> - 23 -</t>
  </si>
  <si>
    <t xml:space="preserve"> - 24 -</t>
  </si>
  <si>
    <t xml:space="preserve"> - 25 -</t>
  </si>
  <si>
    <t>3.2. НАУЧНО-ИССЛЕДОВАТЕЛЬСКАЯ РАБОТА C ОБУЧАЮЩИМИСЯ ПО ЗАОЧНОЙ ФОРМЕ ОБУЧЕНИЯ</t>
  </si>
  <si>
    <t>ИЗМЕНЕНИЯ И ДОПОЛНЕНИЯ
внесенные в РАЗДЕЛ III. НАУЧНО-ИССЛЕДОВАТЕЛЬСКАЯ РАБОТА
в течение 20  /20   учебного года</t>
  </si>
  <si>
    <t>Номер пункта, полугодия раздела 3 индивидуального плана</t>
  </si>
  <si>
    <t>СВЕДЕНИЯ
о причинах невыполнения запланированных работ
по РАЗДЕЛУ III. НАУЧНО-ИССЛЕДОВАТЕЛЬСКАЯ РАБОТА
в течение 20   / 20   учебного года</t>
  </si>
  <si>
    <t xml:space="preserve"> - 26 -</t>
  </si>
  <si>
    <t xml:space="preserve"> - 27 -</t>
  </si>
  <si>
    <t xml:space="preserve"> - 28 -</t>
  </si>
  <si>
    <t xml:space="preserve"> - 29 -</t>
  </si>
  <si>
    <t>IV. МЕРОПРИЯТИЯ ПО МОРАЛЬНО-ПСИХОЛОГИЧЕСКОМУ ОБЕСПЕЧЕНИЮ УЧЕБНОГО ПРОЦЕССА
И СЛУЖЕБНОЙ ДЕЯТЕЛЬНОСТИ</t>
  </si>
  <si>
    <t>4.1. ОРГАНИЗАЦИЯ ПРОВЕДЕНИЯ РАБОТЫ ПО НАПРАВЛЕНИЯМ МОРАЛЬНО-ПСИХОЛОГИЧЕСКОГО ОБЕСПЕЧЕНИЯ 
УЧЕБНО-ВОСПИТАТЕЛЬНОГО ПРОЦЕССА</t>
  </si>
  <si>
    <t xml:space="preserve"> - 30 -</t>
  </si>
  <si>
    <t xml:space="preserve"> - 31 -</t>
  </si>
  <si>
    <t>4.2. ВОСПИТАТЕЛЬНАЯ РАБОТА С ОБУЧАЮЩИМИСЯ ПО ЗАОЧНОЙ ФОРМЕ ОБУЧЕНИЯ</t>
  </si>
  <si>
    <t>V. ДРУГИЕ ВИДЫ РАБОТ</t>
  </si>
  <si>
    <t xml:space="preserve"> - 32 -</t>
  </si>
  <si>
    <t xml:space="preserve"> - 33 -</t>
  </si>
  <si>
    <t xml:space="preserve"> - 34 -</t>
  </si>
  <si>
    <t>ОТМЕТКА УЧЕБНОГО ОТДЕЛА, НАУЧНО-ИССЛЕДОВАТЕЛЬСКОЙ ГРУППЫ, 
ОТДЕЛЕНИЯ МОРАЛЬНО-ПСИХОЛОГИЧЕСКОГО ОБЕСПЕЧЕНИЯ 
о проверке планирования, ведения и выполнения 
ИНДИВИДУАЛЬНОГО ПЛАНА РАБОТЫ ПРЕПОДАВАТЕЛЯ</t>
  </si>
  <si>
    <t>в течение 20</t>
  </si>
  <si>
    <t>/</t>
  </si>
  <si>
    <t>учебного года</t>
  </si>
  <si>
    <t>Оперативно-розыскной деятельности и</t>
  </si>
  <si>
    <t xml:space="preserve">Административного права и административной </t>
  </si>
  <si>
    <t xml:space="preserve">Уголовно-правовых дисциплин и </t>
  </si>
  <si>
    <t>Государственных и гражданско-правовых</t>
  </si>
  <si>
    <t>Социально-гуманитарных дисциплин</t>
  </si>
  <si>
    <t>Огневой и тактико-специальной подготовки</t>
  </si>
  <si>
    <t>Физической подготовки</t>
  </si>
  <si>
    <t>деятельности органов внутренних дел</t>
  </si>
  <si>
    <t>специальной техники</t>
  </si>
  <si>
    <t>криминалистики</t>
  </si>
  <si>
    <t>дисциплин</t>
  </si>
  <si>
    <t>КАФЕДРЫ</t>
  </si>
  <si>
    <t>СПЕЦИАЛЬНОЕ ЗВАНИЕ</t>
  </si>
  <si>
    <t>полковник полиции</t>
  </si>
  <si>
    <t>подполковник полиции</t>
  </si>
  <si>
    <t>майор полиции</t>
  </si>
  <si>
    <t>капитан полиции</t>
  </si>
  <si>
    <t>старший лейтенант полиции</t>
  </si>
  <si>
    <t>лейтенант полиции</t>
  </si>
  <si>
    <t>младший лейтенант полиции</t>
  </si>
  <si>
    <t>УЧЕНОЕ ЗВАНИЕ</t>
  </si>
  <si>
    <t xml:space="preserve">ДОЛЖНОСТЬ </t>
  </si>
  <si>
    <t>начальник кафедры</t>
  </si>
  <si>
    <t xml:space="preserve">старший преподаватель </t>
  </si>
  <si>
    <t xml:space="preserve">преподаватель </t>
  </si>
  <si>
    <t>Оперативно-розыскной деятельности и специальной техники</t>
  </si>
  <si>
    <t>Уголовно-правовых дисциплин и криминалистики</t>
  </si>
  <si>
    <t>Государственных и гражданско-правовых дисциплин</t>
  </si>
  <si>
    <t>Административного права и административной деятельности органов внутренних дел</t>
  </si>
  <si>
    <t>1.1.1.</t>
  </si>
  <si>
    <t>1.1.2.</t>
  </si>
  <si>
    <t>час</t>
  </si>
  <si>
    <t>1.3.4.</t>
  </si>
  <si>
    <t>№
п/п</t>
  </si>
  <si>
    <t>Полугодие</t>
  </si>
  <si>
    <t>Дата</t>
  </si>
  <si>
    <t>Ф.И.О., должность, звание проверяющего</t>
  </si>
  <si>
    <t>Вид работ</t>
  </si>
  <si>
    <t>Норматив</t>
  </si>
  <si>
    <t>Не более</t>
  </si>
  <si>
    <t>Руководство предметно-методической секцией кафедры</t>
  </si>
  <si>
    <t>Работа в качестве педагога-куратора юридической клиники</t>
  </si>
  <si>
    <t>Участие в работе методического совета</t>
  </si>
  <si>
    <t>Выполнение обязанностей ответственного секретаря приемной комиссии</t>
  </si>
  <si>
    <t>Выполнение обязанностей заместителя ответственного секретаря приемной комиссии</t>
  </si>
  <si>
    <t>Выполнение обязанностей председателя предметной приемной комиссии</t>
  </si>
  <si>
    <t>Разработка фондовой лекции</t>
  </si>
  <si>
    <t>Переработка фондовой лекции</t>
  </si>
  <si>
    <t>Внесение изменений в фондовую лекцию</t>
  </si>
  <si>
    <t>Разработка заданий на контрольные работы для обучающихся</t>
  </si>
  <si>
    <t>Разработка тематики контрольных работ для обучающихся</t>
  </si>
  <si>
    <t>Разработка заданий для выполнения контрольных экспертиз</t>
  </si>
  <si>
    <t>Разработка методических рекомендаций для обучающихся по подготовке и защите выпускных квалификационных работ</t>
  </si>
  <si>
    <t>Разработка методических рекомендаций для руководителей выпускными квалификационными работами</t>
  </si>
  <si>
    <t>Разработка программы практики</t>
  </si>
  <si>
    <t>Внесение изменений в программу практики</t>
  </si>
  <si>
    <t>Разработка методических рекомендаций по организации и проведению практики для руководителей</t>
  </si>
  <si>
    <t>Разработка методических рекомендаций для обучающихся по прохождению практики</t>
  </si>
  <si>
    <t>Подбор задачи к экзаменационному билету</t>
  </si>
  <si>
    <t>Организация проведения контрольного среза знаний</t>
  </si>
  <si>
    <t>Разработка глоссария терминов и определений</t>
  </si>
  <si>
    <t>Разработка макетов учебных дел</t>
  </si>
  <si>
    <t>Разработка плакатов, схем и т.п.</t>
  </si>
  <si>
    <t>Разработка материалов (слайдов) для мультимедийного сопровождения занятия в электронной версии  (мультимедийной презентации для сопровождения двухчасовой лекции, 10-15 слайдов)</t>
  </si>
  <si>
    <t>Подготовка задачи на разработку компьютерной программы</t>
  </si>
  <si>
    <t xml:space="preserve">Подготовка контрольно-обучающих компьютерных программ в электронном виде </t>
  </si>
  <si>
    <t>Разработка сценария для учебного кино- или видеофильма</t>
  </si>
  <si>
    <t>Составление тематического плана изучения дисциплины для реализации дополнительных образовательных программ в системе дистанционных образовательных технологий</t>
  </si>
  <si>
    <t>Составление структурно-логической схемы преподавания дисциплины для реализации дополнительных образовательных программ в системе дистанционных образовательных технологий</t>
  </si>
  <si>
    <t>Разработка дополнительной профессиоальной программыв в системе дистанционных образовательных технологий</t>
  </si>
  <si>
    <t>Разработка методических указаний, рекомендаций с учебными заданиями и контрольными вопросами в системе дистанционных образовательных технологий</t>
  </si>
  <si>
    <t>Разработка конспекта лекции, включая подбор наглядных пособий и дидактических материалов в системе дистанционных образовательных технологий</t>
  </si>
  <si>
    <t>Разработка учебно-методических материалов (макет учебного уголовного дела) в системе дистанционных образовательных технологий</t>
  </si>
  <si>
    <t>Проверка учебного уголовного дела с рецензированием в системе дистанционных образовательных технологий</t>
  </si>
  <si>
    <t>Разработка перечня тем рефератов в системе дистанционных образовательных технологий</t>
  </si>
  <si>
    <t>Разработка методических указаний по написанию рефератов, итоговых аттестационных работ в системе дистанционных образовательных технологий</t>
  </si>
  <si>
    <t>Создание комментариев «на полях» учебника (консультирование слушателей в ин-терактивном режиме) с использованием программного обеспечения Moodle или иного аналогичного программного обеспечения из расчета на один курс при исполнении роли преподавателя</t>
  </si>
  <si>
    <t>Управление образовательным процессом с использованием компьютерных сетевых технологий Интернет  при исполнении роли организатора</t>
  </si>
  <si>
    <t>Создание и редактирование учебного расписания с использованием компьютерных сетевых технологий Интернет (организатор)</t>
  </si>
  <si>
    <t>Выдача групповых и индивидуальных допусков к тестам с использованием компьютерных сетевых технологий Интернет при исполнении роли куратора</t>
  </si>
  <si>
    <t>Просмотр отчетов о сдаче тестов, статистики посещений, (выполнения слушателями учебного плана (пройденные тесты, главы лекций, главы учебников) с использованием компьютерных сетевых технологий Интернет при исполнении роли куратора</t>
  </si>
  <si>
    <t>Подготовка отчетной документации (зачетно-экзаменационных ведомостей), отчетов о состоянии обучения при исполнении роли куратора</t>
  </si>
  <si>
    <t>Создание структуры теста (линейного, случайного, адаптивного), настройка теста с использованием компьютерных сетевых технологий Интернет</t>
  </si>
  <si>
    <t>Подписание теста автором («окончательный вариант») с использованием компьютерных сетевых технологий Интернет</t>
  </si>
  <si>
    <t>Создание/чтение/отправка писем по внутренней почте (автор тестов)</t>
  </si>
  <si>
    <t>Создание электронного учебника с использованием компьютерных сетевых технологий Интернет при исполнении роли автора курсов: текстовый материал, диаграммы, таблицы</t>
  </si>
  <si>
    <t xml:space="preserve">Создание электронного учебника с использованием компьютерных сетевых технологий Интернет при исполнении роли автора курсов: видеофрагменты, анимация, звук </t>
  </si>
  <si>
    <t xml:space="preserve">Создание электронного учебника с использованием компьютерных сетевых технологий Интернет при исполнении роли автора курсов: графические и фото-иллюстрации </t>
  </si>
  <si>
    <t>Разработка лекции в системе ДОТ</t>
  </si>
  <si>
    <t>Разработка методических материалов для самостоятельной работы в системе ДОТ</t>
  </si>
  <si>
    <t>Руководство самостоятельной работой с применением  интернет-технологии</t>
  </si>
  <si>
    <t>Разработка специали-зированных учебников с мультимедийными сопровождениями</t>
  </si>
  <si>
    <t>Формирование электронного учебно-методического комплекса</t>
  </si>
  <si>
    <t>Разработка электронного учебника (ДОТ)</t>
  </si>
  <si>
    <t>Разработка электронного учебного пособия (ДОТ)</t>
  </si>
  <si>
    <t xml:space="preserve">Использование контрольно-тестирующих комплексов </t>
  </si>
  <si>
    <t>Разработка схемы в системе ДОТ, с использованием программы Power Point</t>
  </si>
  <si>
    <t>Проведение занятия в режиме реального времени (с использованием телекоммуникативных технологий)</t>
  </si>
  <si>
    <t>Подготовка к занятию в режиме реального времени (с использованием телекоммуникативных технологий)</t>
  </si>
  <si>
    <t>Консультация в реальном режиме времени  (с использованием телекоммуникативных технологий)</t>
  </si>
  <si>
    <t>Участие в работе учебно-методических сборов, конференций (с использованием телекоммуникативных технологий)</t>
  </si>
  <si>
    <t>Организация и проведение учебно-методических сборов, конференций (с использованием телекоммуникативных технологий)</t>
  </si>
  <si>
    <t>Подготовка и запись учебного фильма (для использования в записи)</t>
  </si>
  <si>
    <t>Разработка сценария проблемной ситуации, запись фильма-задания (для использования в записи)</t>
  </si>
  <si>
    <t>Подготовка практического занятия (методических рекомендаций по его проведению) в лаборатории удаленного доступа</t>
  </si>
  <si>
    <t>Составление тематического плана изучения учебной дисциплины: разработка нового</t>
  </si>
  <si>
    <t>Составление тематического плана изучения учебной дисциплины: переработка дейтсвующего</t>
  </si>
  <si>
    <t>1.2.1.</t>
  </si>
  <si>
    <t>График последовательности прохождения учебной дисциплины: разработка нового</t>
  </si>
  <si>
    <t>1.2.2.</t>
  </si>
  <si>
    <t>График последовательности прохождения учебной дисциплины: переработка действующего</t>
  </si>
  <si>
    <t>1.3.1.</t>
  </si>
  <si>
    <t>Разработка программы учебной дисциплины: примерной учебной программы</t>
  </si>
  <si>
    <t>1.3.2.</t>
  </si>
  <si>
    <t>Разработка программы учебной дисциплины: рабочей программы учебной дисциплины</t>
  </si>
  <si>
    <t>1.3.3.</t>
  </si>
  <si>
    <t>Разработка программы учебной дисциплины: переработка рабочей программы учебной дисциплины</t>
  </si>
  <si>
    <t>Разработка программы учебной дисциплины: внесение изменений в рабочую программу учебной дисциплины</t>
  </si>
  <si>
    <t>1.4.</t>
  </si>
  <si>
    <t>Разработка программы государственной итоговой аттестации (квалификационного экзамена)</t>
  </si>
  <si>
    <t>1.5.1.</t>
  </si>
  <si>
    <t>Разработка тезисов или конспекта лекции: по вновь вводимой теме</t>
  </si>
  <si>
    <t>1.5.2.</t>
  </si>
  <si>
    <t>Разработка тезисов или конспекта лекции: по ранее читавшейся теме</t>
  </si>
  <si>
    <t>1.6.</t>
  </si>
  <si>
    <t>1.7.</t>
  </si>
  <si>
    <t>1.8.</t>
  </si>
  <si>
    <t>1.9.1.</t>
  </si>
  <si>
    <t>Разработка УММ для проведения игр и учений (планов и методических разработок): кафедральных по дисциплине</t>
  </si>
  <si>
    <t>1.9.2.</t>
  </si>
  <si>
    <t>Разработка УММ для проведения игр и учений (планов и методических разработок): комплексных межкафедральных</t>
  </si>
  <si>
    <t>Переработка УММ для проведения игр и учений (планов и методических материалов): кафедральных по дисциплине</t>
  </si>
  <si>
    <t>1.10.1.</t>
  </si>
  <si>
    <t>1.10.2.</t>
  </si>
  <si>
    <t>Переработка УММ для проведения игр и учений (планов и методических материалов): комплексных межкафедральных</t>
  </si>
  <si>
    <t>1.11.</t>
  </si>
  <si>
    <t>Работа над групповыми занятиями</t>
  </si>
  <si>
    <t>1.11.1.1.</t>
  </si>
  <si>
    <t>Разработка планов занятий: семинарских и практических занятий по вновь вводимой дисциплине</t>
  </si>
  <si>
    <t>1.11.1.2.</t>
  </si>
  <si>
    <t>Разработка планов занятий: семинарских и практических занятий по ранее изучавшейся дисциплине</t>
  </si>
  <si>
    <t>1.11.1.4.</t>
  </si>
  <si>
    <t>Разработка планов занятий: новых планов бинарных (межкафедральных) занятий</t>
  </si>
  <si>
    <t>1.11.1.3.</t>
  </si>
  <si>
    <t>Разработка планов занятий: переработка действующих планов бинарных (межкафедральных) занятий</t>
  </si>
  <si>
    <t>1.11.2.1.</t>
  </si>
  <si>
    <t>Разработка методических рекомендаций по поведению семинарских, практических и бинарных занятий: для преподавателей по учебной дисциплине (модулю)</t>
  </si>
  <si>
    <t>Разработка методических рекомендаций по поведению семинарских, практических и бинарных занятий: для преподавателей к конкретному занятию</t>
  </si>
  <si>
    <t>Разработка методических рекомендаций по поведению семинарских, практических и бинарных занятий: для самостоятельной работы обучающихся</t>
  </si>
  <si>
    <t>1.11.2.2.</t>
  </si>
  <si>
    <t>1.11.2.3.</t>
  </si>
  <si>
    <t>1.11.3.1.</t>
  </si>
  <si>
    <t>Разработка практикумов: новых</t>
  </si>
  <si>
    <t>1.11.3.2.</t>
  </si>
  <si>
    <t>Разработка практикумов: корректировка имеющихся</t>
  </si>
  <si>
    <t>1.11.4.1.</t>
  </si>
  <si>
    <t>1.11.4.2.</t>
  </si>
  <si>
    <t>1.11.4.3.</t>
  </si>
  <si>
    <t>1.11.5.1.</t>
  </si>
  <si>
    <t>Разработка тестов по дисциплинам: новых</t>
  </si>
  <si>
    <t>1.11.5.2.</t>
  </si>
  <si>
    <t>Разработка тестов по дисциплинам: корректировка имеющихся</t>
  </si>
  <si>
    <t>1.12.1.</t>
  </si>
  <si>
    <t>Рефераты и курсовые работы по дисциплинам: разработка перечня тем</t>
  </si>
  <si>
    <t>Разработка методических рекомендаций по написанию: рефератов</t>
  </si>
  <si>
    <t>1.12.2.1.</t>
  </si>
  <si>
    <t>1.12.2.2.</t>
  </si>
  <si>
    <t>Разработка методических рекомендаций по написанию: курсовых работ</t>
  </si>
  <si>
    <t>1.12.2.3.</t>
  </si>
  <si>
    <t>Разработка методических рекомендаций по написанию: контрольных работ</t>
  </si>
  <si>
    <t>1.13.1.</t>
  </si>
  <si>
    <t>Выпусккные квалификационные работы: разработка перечня тем</t>
  </si>
  <si>
    <t>1.13.2.</t>
  </si>
  <si>
    <t>1.13.3.</t>
  </si>
  <si>
    <t>1.14.1.</t>
  </si>
  <si>
    <t>1.14.2.</t>
  </si>
  <si>
    <t>1.14.3.</t>
  </si>
  <si>
    <t>1.14.4.</t>
  </si>
  <si>
    <t>Разработка материалов для проведения зачетов: разработка новых</t>
  </si>
  <si>
    <t>1.15.1.2.</t>
  </si>
  <si>
    <t>1.15.1.1.</t>
  </si>
  <si>
    <t>Разработка материалов для проведения зачетов: корректировки имеющихся</t>
  </si>
  <si>
    <t>1.15.2.1.</t>
  </si>
  <si>
    <t>Составление экзаменационных билетов для семестровых и курсовых экзаменов: новых</t>
  </si>
  <si>
    <t>1.15.2.2.</t>
  </si>
  <si>
    <t>Составление экзаменационных билетов для семестровых и курсовых экзаменов: корректировка имеющихся</t>
  </si>
  <si>
    <t>1.15.3.</t>
  </si>
  <si>
    <t>1.15.4.1.</t>
  </si>
  <si>
    <t>Составление экзаменационных билетов для государственных экзаменов: новых</t>
  </si>
  <si>
    <t>1.15.4.2.</t>
  </si>
  <si>
    <t>Составление экзаменационных билетов для государственных экзаменов: корректировка имеющихся</t>
  </si>
  <si>
    <t>1.16.1.</t>
  </si>
  <si>
    <t>Разработка материалов для вступительных испытаний: экзаменационных билетов</t>
  </si>
  <si>
    <t>1.16.2.</t>
  </si>
  <si>
    <t>Разработка материалов для вступительных испытаний: текстов изложений, диктантов</t>
  </si>
  <si>
    <t>1.17.</t>
  </si>
  <si>
    <t>1.18.1.</t>
  </si>
  <si>
    <t>1.18.2.</t>
  </si>
  <si>
    <t>1.18.3.</t>
  </si>
  <si>
    <t>1.18.4.</t>
  </si>
  <si>
    <t>1.19.1.</t>
  </si>
  <si>
    <t>1.19.2.</t>
  </si>
  <si>
    <t>1.20.</t>
  </si>
  <si>
    <t>1.21.</t>
  </si>
  <si>
    <t>Контрольное посещение учебного занятия и его обсуждение</t>
  </si>
  <si>
    <t>1.22.</t>
  </si>
  <si>
    <t>Взаимное посещение учебного занятия и его обсуждения</t>
  </si>
  <si>
    <t>1.23.</t>
  </si>
  <si>
    <t>Участие в показательных, открытых и пробных занятиях</t>
  </si>
  <si>
    <t>1.24.</t>
  </si>
  <si>
    <t>1.25.</t>
  </si>
  <si>
    <t>Организационно-методичсекая работа на кафедре, факультете (начальник кафедры)</t>
  </si>
  <si>
    <t>Организационно-методичсекая работа на кафедре, факультете (заместитель начальника кафедры)</t>
  </si>
  <si>
    <t>Организационно-методичсекая работа на кафедре, факультете (ответственный за сбор, направление обуччения)</t>
  </si>
  <si>
    <t>1.26.</t>
  </si>
  <si>
    <t xml:space="preserve">Руководство школой педагогического мастерства преподавателей </t>
  </si>
  <si>
    <t>1.27.</t>
  </si>
  <si>
    <t>Руководтсво научным содержанием программы магистратуры</t>
  </si>
  <si>
    <t>1.28.</t>
  </si>
  <si>
    <t>Участие в занятиях школы педагогического мастерства преподавателей</t>
  </si>
  <si>
    <t>1.29.</t>
  </si>
  <si>
    <t>Руководсвто внештатной юридической клиникой академии</t>
  </si>
  <si>
    <t>1.30.</t>
  </si>
  <si>
    <t>1.31.</t>
  </si>
  <si>
    <t>1.32.</t>
  </si>
  <si>
    <t>Участие в заседаниях кафедр, работе учебно-методических сборов, конференций, предметно-методических секций</t>
  </si>
  <si>
    <t>1.33.</t>
  </si>
  <si>
    <t>1.34.</t>
  </si>
  <si>
    <t>1.35.</t>
  </si>
  <si>
    <t>1.36.</t>
  </si>
  <si>
    <t>Выполнение обязанностей члена совета научно-экспериментальной лаборатории новых информационных технологий</t>
  </si>
  <si>
    <t>1.37.</t>
  </si>
  <si>
    <t>Рецензирование заключений экспертов по заданию экспертно-криминалистических подразделений</t>
  </si>
  <si>
    <t>1.38.</t>
  </si>
  <si>
    <t>Создание электронных учебных материалов для дистанционного образования</t>
  </si>
  <si>
    <t>Создание структуры электронного учебного курса: разработка новой</t>
  </si>
  <si>
    <t>1.38.1.1.</t>
  </si>
  <si>
    <t>1.38.1.2.</t>
  </si>
  <si>
    <t>Создание структуры электронного учебного курса: переработка действующей</t>
  </si>
  <si>
    <t>1.38.2.1.</t>
  </si>
  <si>
    <t>Создание и интеграции текстового содержания в электронный учебный курс с настраиванием необходимых гиперссылок: разработка нового</t>
  </si>
  <si>
    <t>1.38.2.2.</t>
  </si>
  <si>
    <t>Создание и интеграции текстового содержания в электронный учебный курс с настраиванием необходимых гиперссылок: переработка действующего</t>
  </si>
  <si>
    <t>1.38.3.1.</t>
  </si>
  <si>
    <t>Создание и интеграции иллюстраций (графиков, таблиц, схем): разработка нового</t>
  </si>
  <si>
    <t>1.38.3.2.</t>
  </si>
  <si>
    <t>Создание и интеграции иллюстраций (графиков, таблиц, схем): переработка действующего</t>
  </si>
  <si>
    <t>1.38.4.1.</t>
  </si>
  <si>
    <t>Создание и интеграции аудио-, видеоматериалов (на 10 минут): разработка новой</t>
  </si>
  <si>
    <t>1.38.4.2.</t>
  </si>
  <si>
    <t>Создание и интеграции аудио-, видеоматериалов (на 10 минут): переработка действующей</t>
  </si>
  <si>
    <t>1.38.5.1.</t>
  </si>
  <si>
    <t xml:space="preserve">Создание и интеграция мультимедийных презентаций: разработка новой </t>
  </si>
  <si>
    <t>1.38.5.2.</t>
  </si>
  <si>
    <t>Создание и интеграция мультимедийных презентаций: переработка действующей</t>
  </si>
  <si>
    <t>1.38.6.</t>
  </si>
  <si>
    <t>Создание и интеграция мультимедийных учебнико, учебных пособий, контрорльно-тестирующих комплексов, используемых в учебном процессе</t>
  </si>
  <si>
    <t>Создание и интеграции сводержания тестов для текущего, промежуточного и итогового контроля: разработка новых</t>
  </si>
  <si>
    <t>1.38.7.1.</t>
  </si>
  <si>
    <t>1.38.7.2.</t>
  </si>
  <si>
    <t>Создание и интеграции сводержания тестов для текущего, промежуточного и итогового контроля: переработка действующего</t>
  </si>
  <si>
    <t>1.38.8</t>
  </si>
  <si>
    <t xml:space="preserve">Дизайн (оформление) материалов электронного учебного  курса </t>
  </si>
  <si>
    <t>1.39.1.</t>
  </si>
  <si>
    <t>Иностранный язык и русский язык как иностранный: разработка заданий к практическим занятиям по темам</t>
  </si>
  <si>
    <t>1.39.2</t>
  </si>
  <si>
    <t>Иностранный язык и русский язык как иностранный: составление двухязычных тематических словарей-минимумов</t>
  </si>
  <si>
    <t>1.39.3</t>
  </si>
  <si>
    <t>Иностранный язык и русский язык как иностранный: разработка новых заданий для проведения зачетов и экзаменов</t>
  </si>
  <si>
    <t>1.39.4.</t>
  </si>
  <si>
    <t>Иностранный язык и русский язык как иностранный: корректировка имеющихся заданий для проведения зачетов и экзаменов</t>
  </si>
  <si>
    <t>1.39.5.</t>
  </si>
  <si>
    <t>Иностранный язык и русский язык как иностранный: разработка аудиовизуальных заданий к практическим занятиям</t>
  </si>
  <si>
    <t>1.39.6.</t>
  </si>
  <si>
    <t>Иностранный язык и русский язык как иностранный: разработка аудиоматериалов (звукового сопровождения)</t>
  </si>
  <si>
    <t>1.40.1.</t>
  </si>
  <si>
    <t>1.40.2.</t>
  </si>
  <si>
    <t>1.40.3.</t>
  </si>
  <si>
    <t>1.40.4.</t>
  </si>
  <si>
    <t>1.40.5.</t>
  </si>
  <si>
    <t>1.40.6</t>
  </si>
  <si>
    <t>1.40.7.</t>
  </si>
  <si>
    <t>1.40.8.</t>
  </si>
  <si>
    <t>1.40.9.</t>
  </si>
  <si>
    <t>1.40.10.</t>
  </si>
  <si>
    <t>Разработка базы данных дистанционного обучения (перечень учебной и методической литературы в виде изданий на различных типах носителей, фонд периодических изданий) в системе дистанционных образовательных технологий</t>
  </si>
  <si>
    <t>1.41.1.1.</t>
  </si>
  <si>
    <t>1.41.1.2.</t>
  </si>
  <si>
    <t>Просмотр и подписание учебных материалов - учебников, лекций, тестов (преподаватель)</t>
  </si>
  <si>
    <t>1.41.1.3.</t>
  </si>
  <si>
    <t>Участие в конференциях (преподаватель)</t>
  </si>
  <si>
    <t>1.41.1.4.</t>
  </si>
  <si>
    <t>Создание/чтение/отправка писем по внутренней почте</t>
  </si>
  <si>
    <t>1.41.2.1.</t>
  </si>
  <si>
    <t>Просмотр и подписание учебных материалов - учебников, лекций, тестов (организатор)</t>
  </si>
  <si>
    <t>1.41.2.2.</t>
  </si>
  <si>
    <t>1.41.2.3.</t>
  </si>
  <si>
    <t>1.41.2.4.</t>
  </si>
  <si>
    <t>Участие в конференцияях (организатор)</t>
  </si>
  <si>
    <t>1.41.2.5.</t>
  </si>
  <si>
    <t xml:space="preserve">Создание чтение, отправка писем по внутренней почте </t>
  </si>
  <si>
    <t>1.41.3.1.</t>
  </si>
  <si>
    <t>1.41.3.2.</t>
  </si>
  <si>
    <t>1.41.3.3.</t>
  </si>
  <si>
    <t>1.41.3.4.</t>
  </si>
  <si>
    <t>Участие в конференциях (куратор)</t>
  </si>
  <si>
    <t>1.41.3.5.</t>
  </si>
  <si>
    <t>Создание/чтение/отправка/ писем по внутренней почте (куратор)</t>
  </si>
  <si>
    <t>1.41.4.1.</t>
  </si>
  <si>
    <t>1.41.4.2.</t>
  </si>
  <si>
    <t>Наполнение содержанием структуры теста, корректировка текста, создание вопросов различных типов, создание и применение шаблонов, включение в тест графических объектов, мультимедийных фрагментов, элементов обучающих программ, эмуляция теста с использование</t>
  </si>
  <si>
    <t>1.41.4.3.</t>
  </si>
  <si>
    <t>1.41.4.4.</t>
  </si>
  <si>
    <t>Участие в конференциях (автор тестов)</t>
  </si>
  <si>
    <t>1.41.4.5.</t>
  </si>
  <si>
    <t>1.41.5.1.1.</t>
  </si>
  <si>
    <t>1.41.5.1.2.</t>
  </si>
  <si>
    <t>1.41.5.1.3.</t>
  </si>
  <si>
    <t>1.41.5.1.4.</t>
  </si>
  <si>
    <t>Консультация по письменным работам, проверка и рецензирование отдельных фрагментов</t>
  </si>
  <si>
    <t>1.41.5.1.5.</t>
  </si>
  <si>
    <t>Разработка тестового задания</t>
  </si>
  <si>
    <t>1.41.5.2.</t>
  </si>
  <si>
    <t>1.41.5.3.</t>
  </si>
  <si>
    <t>1.41.5.4.</t>
  </si>
  <si>
    <t>1.41.5.5.</t>
  </si>
  <si>
    <t>1.41.5.6.</t>
  </si>
  <si>
    <t>1.41.5.7.</t>
  </si>
  <si>
    <t>1.41.5.8.</t>
  </si>
  <si>
    <t>1.41.5.9.</t>
  </si>
  <si>
    <t>1.41.5.10.</t>
  </si>
  <si>
    <t>1.42.2.</t>
  </si>
  <si>
    <t>1.42.1.</t>
  </si>
  <si>
    <t>1.42.3.</t>
  </si>
  <si>
    <t>1.42.4.</t>
  </si>
  <si>
    <t>1.42.5.</t>
  </si>
  <si>
    <t>1.42.6.</t>
  </si>
  <si>
    <t>1.42.7.</t>
  </si>
  <si>
    <t>1.42.8.</t>
  </si>
  <si>
    <t>Выполнение выполнил</t>
  </si>
  <si>
    <t>3.1 НАУЧНО-ИССЛЕДОВАТЕЛЬСКАЯ РАБОТА ПРЕПОДАВАТЕЛЯ, НАУЧНОЕ РУКОВОДСТВО И КОНСУЛЬТИРОВАНИЕ</t>
  </si>
  <si>
    <t>Написание учебника, монографии</t>
  </si>
  <si>
    <t>печатный лист</t>
  </si>
  <si>
    <t>Переиздание учебника</t>
  </si>
  <si>
    <t>Написание пособия, курса лекций, практикума, справочника, сборника задач, методических рекомендаций</t>
  </si>
  <si>
    <t>Переиздание пособия, курса лекций, практикума, справочника, сборника задач, методических рекомендаций</t>
  </si>
  <si>
    <t>Подготовка отчета (промежуточного, заключительного)</t>
  </si>
  <si>
    <t>отчет</t>
  </si>
  <si>
    <t>Внедрение научных разработок в образовательный процесс</t>
  </si>
  <si>
    <t>разработка</t>
  </si>
  <si>
    <t>Авторское сопровождение научных разработок</t>
  </si>
  <si>
    <t>Написание научных статей, публикуемых в журналах Scopus и Web of Science</t>
  </si>
  <si>
    <t>статья</t>
  </si>
  <si>
    <t>Написание научных статей, публикуемых в изданиях, включенных в Перечень рецензируемых научных изданий, в которых должны быть опубликованы основные научные результаты диссертаций на соискание ученой степени кандидата наук/доктора наук</t>
  </si>
  <si>
    <t>Написание научных статей, публикуемых в иных изданиях</t>
  </si>
  <si>
    <t>Научное редактирование учебников, учебных пособий, курсов лекций, монографий, научных трудов и т. д.</t>
  </si>
  <si>
    <t>Рецензирование учебников, учебных пособий, курсов лекций, монографий, научных трудов и т. д. (до 3 ч/п.л.)</t>
  </si>
  <si>
    <t>Научная командировка, стажировка</t>
  </si>
  <si>
    <t>день</t>
  </si>
  <si>
    <t>Участие в работе ученого совета, научной секции ученого совета, диссертационного совета академии и иных учреждений МВД России</t>
  </si>
  <si>
    <t>Участие в работе конкурсной комиссии по рассмотрению научных работ</t>
  </si>
  <si>
    <t>заседание</t>
  </si>
  <si>
    <t>Участие в работе научно-представительских и конкурсно-оценочных мероприятий</t>
  </si>
  <si>
    <t>Организация работы научно-представительских и конкурсно-оценочных мероприятий</t>
  </si>
  <si>
    <t>Научное руководство (консультирование) диссертационным исследованием</t>
  </si>
  <si>
    <t>Руководство научным кружком, проблемной группой</t>
  </si>
  <si>
    <t>Руководство научно-исследовательской работой слушателя, курсанта  с представлением обучающимися научных отчетов, докладов, статей, рефератов и т. п.</t>
  </si>
  <si>
    <t>человек</t>
  </si>
  <si>
    <t>Разработка кандидатского диссертационного исследования, утвержденного ученым советом</t>
  </si>
  <si>
    <t>Разработка докторского диссертационного исследования, утвержденного ученым советом</t>
  </si>
  <si>
    <t>Подготовка заявки (конкурсной докумен-тации) на проведение научного исследования для участия в научном конкурсе (гранте) (до 30 ч на разработку)</t>
  </si>
  <si>
    <t>Получение свидетельства о регистрации программного продукта</t>
  </si>
  <si>
    <t>Получение патента</t>
  </si>
  <si>
    <t>Выполнение обязанностей председателя диссертационного совета</t>
  </si>
  <si>
    <t>Выполнение обязанностей ученого секретаря диссертационного совета</t>
  </si>
  <si>
    <t>Руководство научной школой</t>
  </si>
  <si>
    <t>Подготовка отчетных документов по деятельности научной школы</t>
  </si>
  <si>
    <t>1.1.3.</t>
  </si>
  <si>
    <t>1.1.4.</t>
  </si>
  <si>
    <t>1.1.5.</t>
  </si>
  <si>
    <t>1.1.6.</t>
  </si>
  <si>
    <t>1.1.7.</t>
  </si>
  <si>
    <t>1.5.</t>
  </si>
  <si>
    <t>1.9.</t>
  </si>
  <si>
    <t>год</t>
  </si>
  <si>
    <t>1.10.</t>
  </si>
  <si>
    <t>1.12.</t>
  </si>
  <si>
    <t>1.13.</t>
  </si>
  <si>
    <t>1.15.</t>
  </si>
  <si>
    <t>1.16.</t>
  </si>
  <si>
    <t>1.18.</t>
  </si>
  <si>
    <t>1.19.</t>
  </si>
  <si>
    <t xml:space="preserve">год </t>
  </si>
  <si>
    <t>Примечание</t>
  </si>
  <si>
    <t>Работа в качестве наставника (куратора) учебной группы</t>
  </si>
  <si>
    <t>Работа в качестве наставника для нового сотрудника подразделения</t>
  </si>
  <si>
    <r>
      <t xml:space="preserve">Подготовка и проведение торжественных митингов, собраний, </t>
    </r>
    <r>
      <rPr>
        <sz val="10"/>
        <color rgb="FF000000"/>
        <rFont val="PT Astra Serif"/>
        <family val="1"/>
        <charset val="204"/>
      </rPr>
      <t>спортивно-массовых мероприятий с участием переменного и постоянного состава академии</t>
    </r>
    <r>
      <rPr>
        <sz val="10"/>
        <color theme="1"/>
        <rFont val="PT Astra Serif"/>
        <family val="1"/>
        <charset val="204"/>
      </rPr>
      <t xml:space="preserve"> и других торжественных мероприятий с участием обучающихся </t>
    </r>
  </si>
  <si>
    <t>мероприятие</t>
  </si>
  <si>
    <t>Организация и проведение курсантских (слушательских) конференций и встреч с практическими работниками и ветеранами</t>
  </si>
  <si>
    <t>Работа по укреплению служебной дисциплины и законности (в т. ч. руководство обучающимися при несении службы в нарядах по охране общественного порядка, а также в составе наряда по академии)</t>
  </si>
  <si>
    <t>Организация, подготовка и проведение читательских конференций, встреч с деятелями литературы и искусства, лекций, бесед, литературных вечеров</t>
  </si>
  <si>
    <t>Организация, подготовка и проведение экскурсий, выставок, посещения театров, кино</t>
  </si>
  <si>
    <t>Организация морально-психологического обеспечения на кафедре начальником кафедры (заведующим кафедрой)</t>
  </si>
  <si>
    <t xml:space="preserve">Организация морально-психологического обеспечения на кафедре заместителем начальника кафедры (заведующего кафедрой) </t>
  </si>
  <si>
    <t>Информационно-пропагандистская работа (ежедневное оперативное и еженедельное государственно-правовое информирование)</t>
  </si>
  <si>
    <t>Работа активов служебных коллективов (проведение общих собраний)</t>
  </si>
  <si>
    <t>Социальная работа (поддержка ветеранов, шефство над детьми погибших сотрудников и инвалидов военной травмы)</t>
  </si>
  <si>
    <t>Проведение индивидуальной воспитательной работы</t>
  </si>
  <si>
    <t>Руководство сборными командами академии по прикладным видам спорта</t>
  </si>
  <si>
    <t>Работа в качестве куратора курса по спортивно-массовой работе</t>
  </si>
  <si>
    <t>Посещение курсанта по месту жительства</t>
  </si>
  <si>
    <t>1.3.</t>
  </si>
  <si>
    <t>1.6.1.</t>
  </si>
  <si>
    <t>1.6.2.</t>
  </si>
  <si>
    <t>1.6.3.</t>
  </si>
  <si>
    <t>1.6.4.</t>
  </si>
  <si>
    <t>1.6.5.</t>
  </si>
  <si>
    <t>1.6.6.</t>
  </si>
  <si>
    <t>Правовая подготовка</t>
  </si>
  <si>
    <t>Служебная подготовка</t>
  </si>
  <si>
    <t>Огневая подготовка</t>
  </si>
  <si>
    <t>Физическая подготовка</t>
  </si>
  <si>
    <t>Морально-психологическая подготовка</t>
  </si>
  <si>
    <t>Выполнение обязанностей руководителя группы по профессиональной служебной и физической подготовке и морально-психологической подготовке</t>
  </si>
  <si>
    <t>Ответственный за учетно-отчетную документацию группы по профессиональной служебной и физической подготовке и морально-психологической подготовке</t>
  </si>
  <si>
    <t>Проведение учебных занятий по физической подготовке для постоянного состава академии</t>
  </si>
  <si>
    <t>Проведение учебных занятий по огневой подготовке для постоянного состава академии</t>
  </si>
  <si>
    <t>Организация самостоятельной подготовки курсантов и слушателей</t>
  </si>
  <si>
    <t>занятие</t>
  </si>
  <si>
    <t>Выполнение обязанностей секретаря государственной экзаменационной комиссии</t>
  </si>
  <si>
    <t>Подпись
проверяющего</t>
  </si>
  <si>
    <t>VI. АНАЛИЗ ВЫПОЛНЕНИЯ ПЛАНА</t>
  </si>
  <si>
    <t>«___» ______________ 20__ г.</t>
  </si>
  <si>
    <t>(личная подпись)</t>
  </si>
  <si>
    <t>(расшифровка подписи)</t>
  </si>
  <si>
    <t>Учебный год</t>
  </si>
  <si>
    <t xml:space="preserve"> - 11 -</t>
  </si>
  <si>
    <t>1.3.3. Учет выполнения учебной работы (1-е полугодие)</t>
  </si>
  <si>
    <t>1.3.3. Учет выполнения учебной работы (2-е полугодие)</t>
  </si>
  <si>
    <t>1.4.3. Учет выполнения учебной работы (1-е полугодие)</t>
  </si>
  <si>
    <t>1.4.3. Учет выполнения учебной работы (2-е полугодие)</t>
  </si>
  <si>
    <t>1.3.2. Планирование учебной работы по повышению квалификации</t>
  </si>
  <si>
    <t>1.4.2. Планирование учебной работы по профессиональной подготовке</t>
  </si>
  <si>
    <t>Учебная работа с сотрудниками проходящими повышение квалификации и переподготовку</t>
  </si>
  <si>
    <t>1.3. УЧЕБНАЯ РАБОТА С СОТРУДНИКАМИ ПРОХОДЯЩИМИ ПОВЫШЕНИЕ КВАЛИФИКАЦИИ И ПЕРЕПОДГОТОВКУ</t>
  </si>
  <si>
    <t>1.4. УЧЕБНАЯ РАБОТА С СОТРУДНИКАМИ ОБУЧАЮЩИМИСЯ ПО ПРОГРАММАМ ПРОФЕССИОНАЛЬНОЙ ПОДГОТОВКИ</t>
  </si>
  <si>
    <t>Учебная работа с сотрудниками обучающимися по программам профессональной подготовки</t>
  </si>
  <si>
    <t xml:space="preserve">Заместитель начальника филиала по учебной и научной работе </t>
  </si>
  <si>
    <t>Воспитание курсантов (слушателей) в процессе учебных занятий</t>
  </si>
  <si>
    <t>1.1.8.</t>
  </si>
  <si>
    <t>Профессиональная подготовка</t>
  </si>
  <si>
    <t xml:space="preserve">Повышение квалификации </t>
  </si>
  <si>
    <t>Профессиональная переподготовка</t>
  </si>
  <si>
    <t xml:space="preserve"> - 35 -</t>
  </si>
  <si>
    <t xml:space="preserve"> - 36 -</t>
  </si>
  <si>
    <t xml:space="preserve"> - 37 -</t>
  </si>
  <si>
    <t xml:space="preserve"> - 38 -</t>
  </si>
  <si>
    <t xml:space="preserve"> - 39 -</t>
  </si>
  <si>
    <t xml:space="preserve"> - 40 -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</si>
</sst>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11"/>
      <color theme="0" tint="-0.499984740745262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81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22"/>
      <color rgb="FF00FF00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0" tint="-0.49998474074526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5"/>
      <color theme="1"/>
      <name val="Times New Roman"/>
      <family val="1"/>
      <charset val="204"/>
    </font>
    <font>
      <sz val="11"/>
      <name val="PT Astra Serif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8"/>
      <color indexed="81"/>
      <name val="Tahoma"/>
      <family val="2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sz val="72"/>
      <color indexed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rgb="FF000000"/>
      <name val="PT Astra Serif"/>
      <family val="1"/>
      <charset val="204"/>
    </font>
    <font>
      <b/>
      <sz val="16"/>
      <name val="PT Astra Serif"/>
      <family val="1"/>
      <charset val="204"/>
    </font>
    <font>
      <sz val="12"/>
      <name val="PT Astra Serif"/>
      <family val="1"/>
      <charset val="204"/>
    </font>
    <font>
      <i/>
      <sz val="11"/>
      <name val="PT Astra Serif"/>
      <family val="1"/>
      <charset val="204"/>
    </font>
    <font>
      <i/>
      <sz val="12"/>
      <name val="PT Astra Serif"/>
      <family val="1"/>
      <charset val="204"/>
    </font>
    <font>
      <b/>
      <sz val="14"/>
      <name val="PT Astra Serif"/>
      <family val="1"/>
      <charset val="204"/>
    </font>
    <font>
      <sz val="13"/>
      <name val="PT Astra Serif"/>
      <family val="1"/>
      <charset val="204"/>
    </font>
    <font>
      <sz val="14"/>
      <name val="PT Astra Serif"/>
      <family val="1"/>
      <charset val="204"/>
    </font>
    <font>
      <sz val="9"/>
      <name val="PT Astra Serif"/>
      <family val="1"/>
      <charset val="204"/>
    </font>
    <font>
      <sz val="10"/>
      <color rgb="FF969696"/>
      <name val="PT Astra Serif"/>
      <family val="1"/>
      <charset val="204"/>
    </font>
    <font>
      <b/>
      <sz val="11"/>
      <color theme="4" tint="-0.249977111117893"/>
      <name val="Times New Roman"/>
      <family val="1"/>
      <charset val="204"/>
    </font>
    <font>
      <b/>
      <sz val="11"/>
      <color theme="9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4"/>
      <color theme="1"/>
      <name val="PT Astra Serif"/>
      <family val="1"/>
      <charset val="204"/>
    </font>
    <font>
      <b/>
      <sz val="14"/>
      <color indexed="12"/>
      <name val="PT Astra Serif"/>
      <family val="1"/>
      <charset val="204"/>
    </font>
    <font>
      <b/>
      <sz val="14"/>
      <color indexed="17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b/>
      <sz val="14"/>
      <color theme="9" tint="-0.249977111117893"/>
      <name val="PT Astra Serif"/>
      <family val="1"/>
      <charset val="204"/>
    </font>
    <font>
      <u/>
      <sz val="14"/>
      <color indexed="12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2" fillId="0" borderId="0"/>
    <xf numFmtId="0" fontId="33" fillId="0" borderId="0" applyNumberFormat="0" applyFill="0" applyBorder="0" applyAlignment="0" applyProtection="0"/>
  </cellStyleXfs>
  <cellXfs count="800">
    <xf numFmtId="0" fontId="0" fillId="0" borderId="0" xfId="0"/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0" xfId="0" applyFont="1" applyFill="1" applyProtection="1">
      <protection hidden="1"/>
    </xf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2" xfId="0" applyFont="1" applyBorder="1"/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1" fillId="0" borderId="7" xfId="0" applyFont="1" applyBorder="1"/>
    <xf numFmtId="0" fontId="1" fillId="0" borderId="5" xfId="0" applyFont="1" applyBorder="1"/>
    <xf numFmtId="0" fontId="10" fillId="0" borderId="0" xfId="0" applyFont="1" applyProtection="1">
      <protection hidden="1"/>
    </xf>
    <xf numFmtId="0" fontId="3" fillId="0" borderId="0" xfId="0" applyFont="1" applyAlignment="1" applyProtection="1">
      <alignment horizontal="right" vertical="top"/>
      <protection hidden="1"/>
    </xf>
    <xf numFmtId="0" fontId="3" fillId="0" borderId="0" xfId="0" applyFont="1" applyAlignment="1" applyProtection="1">
      <alignment horizontal="right"/>
      <protection hidden="1"/>
    </xf>
    <xf numFmtId="0" fontId="11" fillId="0" borderId="0" xfId="0" applyFont="1" applyProtection="1"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Protection="1">
      <protection hidden="1"/>
    </xf>
    <xf numFmtId="0" fontId="13" fillId="0" borderId="0" xfId="0" applyFont="1" applyFill="1" applyAlignment="1" applyProtection="1">
      <alignment horizontal="right"/>
      <protection hidden="1"/>
    </xf>
    <xf numFmtId="0" fontId="13" fillId="0" borderId="2" xfId="0" applyFont="1" applyFill="1" applyBorder="1" applyProtection="1">
      <protection locked="0"/>
    </xf>
    <xf numFmtId="0" fontId="3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0" fontId="13" fillId="0" borderId="0" xfId="0" applyFont="1" applyBorder="1" applyAlignment="1" applyProtection="1">
      <protection hidden="1"/>
    </xf>
    <xf numFmtId="0" fontId="1" fillId="0" borderId="0" xfId="0" applyFont="1" applyAlignment="1" applyProtection="1"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0" fontId="16" fillId="0" borderId="0" xfId="0" applyFont="1" applyProtection="1">
      <protection hidden="1"/>
    </xf>
    <xf numFmtId="0" fontId="17" fillId="0" borderId="0" xfId="0" applyFont="1" applyAlignment="1" applyProtection="1">
      <alignment horizontal="center" vertical="top"/>
      <protection hidden="1"/>
    </xf>
    <xf numFmtId="0" fontId="18" fillId="0" borderId="0" xfId="0" applyFont="1" applyAlignment="1" applyProtection="1">
      <alignment vertical="top"/>
      <protection hidden="1"/>
    </xf>
    <xf numFmtId="0" fontId="19" fillId="0" borderId="0" xfId="0" applyFont="1" applyFill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5" fillId="0" borderId="0" xfId="0" applyFont="1" applyBorder="1" applyAlignment="1" applyProtection="1">
      <alignment horizontal="left"/>
      <protection locked="0" hidden="1"/>
    </xf>
    <xf numFmtId="0" fontId="3" fillId="0" borderId="0" xfId="0" applyFont="1" applyProtection="1">
      <protection locked="0" hidden="1"/>
    </xf>
    <xf numFmtId="0" fontId="6" fillId="0" borderId="0" xfId="0" applyFont="1" applyBorder="1" applyAlignment="1" applyProtection="1">
      <alignment horizontal="center" vertical="top"/>
      <protection locked="0" hidden="1"/>
    </xf>
    <xf numFmtId="0" fontId="5" fillId="0" borderId="0" xfId="0" applyFont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alignment horizontal="center" vertical="top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protection hidden="1"/>
    </xf>
    <xf numFmtId="0" fontId="17" fillId="0" borderId="0" xfId="0" applyFont="1" applyAlignment="1" applyProtection="1">
      <alignment horizontal="right"/>
      <protection hidden="1"/>
    </xf>
    <xf numFmtId="0" fontId="17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left"/>
      <protection hidden="1"/>
    </xf>
    <xf numFmtId="0" fontId="18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vertical="top"/>
      <protection hidden="1"/>
    </xf>
    <xf numFmtId="0" fontId="17" fillId="0" borderId="0" xfId="0" applyFont="1" applyProtection="1">
      <protection hidden="1"/>
    </xf>
    <xf numFmtId="0" fontId="17" fillId="0" borderId="0" xfId="0" applyFont="1" applyAlignment="1" applyProtection="1">
      <alignment horizontal="left" vertical="top"/>
      <protection hidden="1"/>
    </xf>
    <xf numFmtId="0" fontId="20" fillId="0" borderId="0" xfId="0" applyFont="1" applyBorder="1" applyAlignment="1" applyProtection="1">
      <alignment horizontal="left"/>
      <protection hidden="1"/>
    </xf>
    <xf numFmtId="1" fontId="17" fillId="0" borderId="8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top"/>
      <protection hidden="1"/>
    </xf>
    <xf numFmtId="0" fontId="21" fillId="0" borderId="0" xfId="0" applyFont="1" applyAlignment="1" applyProtection="1">
      <alignment horizontal="center"/>
      <protection locked="0"/>
    </xf>
    <xf numFmtId="2" fontId="17" fillId="0" borderId="8" xfId="0" applyNumberFormat="1" applyFont="1" applyBorder="1" applyAlignment="1" applyProtection="1">
      <alignment horizontal="center" vertical="center"/>
      <protection locked="0"/>
    </xf>
    <xf numFmtId="0" fontId="1" fillId="0" borderId="11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16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6" xfId="0" applyFont="1" applyBorder="1"/>
    <xf numFmtId="0" fontId="1" fillId="0" borderId="20" xfId="0" applyFont="1" applyBorder="1"/>
    <xf numFmtId="0" fontId="1" fillId="0" borderId="43" xfId="0" applyFont="1" applyBorder="1"/>
    <xf numFmtId="0" fontId="1" fillId="0" borderId="41" xfId="0" applyFont="1" applyBorder="1"/>
    <xf numFmtId="0" fontId="1" fillId="0" borderId="39" xfId="0" applyFont="1" applyBorder="1"/>
    <xf numFmtId="0" fontId="1" fillId="0" borderId="44" xfId="0" applyFont="1" applyBorder="1"/>
    <xf numFmtId="0" fontId="1" fillId="0" borderId="10" xfId="0" applyFont="1" applyBorder="1"/>
    <xf numFmtId="0" fontId="1" fillId="0" borderId="21" xfId="0" applyFont="1" applyBorder="1"/>
    <xf numFmtId="0" fontId="1" fillId="0" borderId="48" xfId="0" applyFont="1" applyBorder="1"/>
    <xf numFmtId="0" fontId="1" fillId="0" borderId="45" xfId="0" applyFont="1" applyBorder="1"/>
    <xf numFmtId="0" fontId="1" fillId="0" borderId="42" xfId="0" applyFont="1" applyBorder="1"/>
    <xf numFmtId="0" fontId="1" fillId="0" borderId="56" xfId="0" applyFont="1" applyBorder="1"/>
    <xf numFmtId="0" fontId="1" fillId="0" borderId="4" xfId="0" applyFont="1" applyBorder="1"/>
    <xf numFmtId="0" fontId="25" fillId="0" borderId="0" xfId="0" applyFont="1" applyBorder="1" applyAlignment="1">
      <alignment horizontal="right"/>
    </xf>
    <xf numFmtId="0" fontId="25" fillId="0" borderId="0" xfId="0" applyFont="1" applyBorder="1"/>
    <xf numFmtId="0" fontId="3" fillId="0" borderId="0" xfId="0" applyFont="1" applyFill="1" applyProtection="1">
      <protection hidden="1"/>
    </xf>
    <xf numFmtId="0" fontId="40" fillId="0" borderId="0" xfId="0" applyFont="1" applyBorder="1" applyAlignment="1" applyProtection="1">
      <alignment horizontal="center"/>
      <protection hidden="1"/>
    </xf>
    <xf numFmtId="0" fontId="1" fillId="0" borderId="15" xfId="0" applyFont="1" applyBorder="1" applyAlignment="1" applyProtection="1">
      <alignment horizontal="left" vertical="top" wrapText="1"/>
      <protection hidden="1"/>
    </xf>
    <xf numFmtId="0" fontId="1" fillId="0" borderId="40" xfId="0" applyFont="1" applyBorder="1" applyAlignment="1" applyProtection="1">
      <alignment horizontal="left" vertical="top" wrapText="1"/>
      <protection hidden="1"/>
    </xf>
    <xf numFmtId="0" fontId="1" fillId="0" borderId="23" xfId="0" applyFont="1" applyBorder="1" applyAlignment="1" applyProtection="1">
      <alignment horizontal="left" vertical="top" wrapText="1"/>
      <protection hidden="1"/>
    </xf>
    <xf numFmtId="0" fontId="1" fillId="0" borderId="45" xfId="0" applyFont="1" applyBorder="1" applyAlignment="1" applyProtection="1">
      <alignment horizontal="left" vertical="top" wrapText="1"/>
      <protection hidden="1"/>
    </xf>
    <xf numFmtId="0" fontId="1" fillId="0" borderId="47" xfId="0" applyFont="1" applyBorder="1" applyAlignment="1" applyProtection="1">
      <alignment horizontal="left" vertical="top" wrapText="1"/>
      <protection hidden="1"/>
    </xf>
    <xf numFmtId="0" fontId="1" fillId="0" borderId="48" xfId="0" applyFont="1" applyBorder="1" applyAlignment="1" applyProtection="1">
      <alignment horizontal="left" vertical="top" wrapText="1"/>
      <protection hidden="1"/>
    </xf>
    <xf numFmtId="0" fontId="1" fillId="0" borderId="30" xfId="0" applyFont="1" applyBorder="1" applyAlignment="1" applyProtection="1">
      <alignment horizontal="left" vertical="top" wrapText="1"/>
      <protection hidden="1"/>
    </xf>
    <xf numFmtId="0" fontId="1" fillId="0" borderId="41" xfId="0" applyFont="1" applyBorder="1" applyAlignment="1" applyProtection="1">
      <alignment horizontal="left" vertical="top" wrapText="1"/>
      <protection hidden="1"/>
    </xf>
    <xf numFmtId="0" fontId="1" fillId="0" borderId="61" xfId="0" applyFont="1" applyBorder="1" applyAlignment="1" applyProtection="1">
      <alignment horizontal="left" vertical="top" wrapText="1"/>
      <protection hidden="1"/>
    </xf>
    <xf numFmtId="0" fontId="1" fillId="0" borderId="20" xfId="0" applyFont="1" applyBorder="1" applyAlignment="1" applyProtection="1">
      <alignment horizontal="left" vertical="top" wrapText="1"/>
      <protection hidden="1"/>
    </xf>
    <xf numFmtId="0" fontId="1" fillId="0" borderId="21" xfId="0" applyFont="1" applyBorder="1" applyAlignment="1" applyProtection="1">
      <alignment horizontal="left" vertical="top" wrapText="1"/>
      <protection hidden="1"/>
    </xf>
    <xf numFmtId="0" fontId="1" fillId="0" borderId="39" xfId="0" applyFont="1" applyBorder="1" applyAlignment="1" applyProtection="1">
      <alignment horizontal="left" vertical="top" wrapText="1"/>
      <protection hidden="1"/>
    </xf>
    <xf numFmtId="0" fontId="1" fillId="0" borderId="49" xfId="0" applyFont="1" applyBorder="1" applyAlignment="1" applyProtection="1">
      <alignment horizontal="left" vertical="top" wrapText="1"/>
      <protection hidden="1"/>
    </xf>
    <xf numFmtId="0" fontId="13" fillId="0" borderId="0" xfId="1" applyFont="1" applyBorder="1" applyAlignment="1" applyProtection="1">
      <alignment horizontal="left"/>
      <protection locked="0" hidden="1"/>
    </xf>
    <xf numFmtId="0" fontId="39" fillId="0" borderId="0" xfId="1" applyFont="1" applyAlignment="1" applyProtection="1">
      <alignment horizontal="center"/>
      <protection locked="0" hidden="1"/>
    </xf>
    <xf numFmtId="0" fontId="39" fillId="0" borderId="0" xfId="1" applyFont="1" applyFill="1" applyBorder="1" applyAlignment="1" applyProtection="1">
      <alignment horizontal="center"/>
      <protection locked="0" hidden="1"/>
    </xf>
    <xf numFmtId="0" fontId="40" fillId="0" borderId="0" xfId="0" applyFont="1" applyBorder="1" applyAlignment="1" applyProtection="1">
      <alignment horizontal="center"/>
      <protection locked="0" hidden="1"/>
    </xf>
    <xf numFmtId="0" fontId="39" fillId="0" borderId="0" xfId="1" applyFont="1" applyFill="1" applyBorder="1" applyAlignment="1" applyProtection="1">
      <alignment horizontal="left" vertical="center"/>
      <protection locked="0" hidden="1"/>
    </xf>
    <xf numFmtId="0" fontId="39" fillId="0" borderId="0" xfId="1" applyFont="1" applyAlignment="1" applyProtection="1">
      <alignment horizontal="center" vertical="top"/>
      <protection locked="0" hidden="1"/>
    </xf>
    <xf numFmtId="0" fontId="40" fillId="0" borderId="0" xfId="0" quotePrefix="1" applyFont="1" applyBorder="1" applyAlignment="1" applyProtection="1">
      <alignment horizontal="left" vertical="top" wrapText="1"/>
      <protection locked="0" hidden="1"/>
    </xf>
    <xf numFmtId="0" fontId="40" fillId="0" borderId="0" xfId="0" applyFont="1" applyAlignment="1" applyProtection="1">
      <alignment horizontal="left" wrapText="1"/>
      <protection locked="0" hidden="1"/>
    </xf>
    <xf numFmtId="0" fontId="40" fillId="0" borderId="0" xfId="0" applyFont="1" applyProtection="1">
      <protection locked="0" hidden="1"/>
    </xf>
    <xf numFmtId="0" fontId="39" fillId="0" borderId="0" xfId="1" applyFont="1" applyFill="1" applyBorder="1" applyAlignment="1" applyProtection="1">
      <alignment horizontal="left"/>
      <protection locked="0" hidden="1"/>
    </xf>
    <xf numFmtId="0" fontId="39" fillId="0" borderId="0" xfId="1" applyFont="1" applyAlignment="1" applyProtection="1">
      <alignment vertical="top"/>
      <protection locked="0" hidden="1"/>
    </xf>
    <xf numFmtId="0" fontId="40" fillId="0" borderId="0" xfId="1" applyFont="1" applyFill="1" applyBorder="1" applyAlignment="1" applyProtection="1">
      <alignment horizontal="left" vertical="center" wrapText="1"/>
      <protection locked="0" hidden="1"/>
    </xf>
    <xf numFmtId="14" fontId="40" fillId="0" borderId="0" xfId="0" quotePrefix="1" applyNumberFormat="1" applyFont="1" applyBorder="1" applyAlignment="1" applyProtection="1">
      <alignment horizontal="left" vertical="top" wrapText="1"/>
      <protection locked="0" hidden="1"/>
    </xf>
    <xf numFmtId="0" fontId="39" fillId="0" borderId="0" xfId="1" applyFont="1" applyAlignment="1" applyProtection="1">
      <alignment horizontal="left"/>
      <protection locked="0" hidden="1"/>
    </xf>
    <xf numFmtId="0" fontId="32" fillId="0" borderId="0" xfId="1" applyFont="1" applyProtection="1">
      <protection locked="0" hidden="1"/>
    </xf>
    <xf numFmtId="0" fontId="39" fillId="0" borderId="0" xfId="0" applyFont="1" applyProtection="1">
      <protection locked="0" hidden="1"/>
    </xf>
    <xf numFmtId="14" fontId="40" fillId="0" borderId="0" xfId="1" quotePrefix="1" applyNumberFormat="1" applyFont="1" applyFill="1" applyBorder="1" applyAlignment="1" applyProtection="1">
      <alignment horizontal="left" vertical="top"/>
      <protection locked="0" hidden="1"/>
    </xf>
    <xf numFmtId="0" fontId="40" fillId="0" borderId="0" xfId="0" applyFont="1" applyAlignment="1" applyProtection="1">
      <alignment wrapText="1"/>
      <protection locked="0" hidden="1"/>
    </xf>
    <xf numFmtId="14" fontId="39" fillId="0" borderId="0" xfId="1" quotePrefix="1" applyNumberFormat="1" applyFont="1" applyFill="1" applyBorder="1" applyAlignment="1" applyProtection="1">
      <alignment horizontal="left" vertical="top"/>
      <protection locked="0" hidden="1"/>
    </xf>
    <xf numFmtId="0" fontId="41" fillId="0" borderId="0" xfId="1" applyFont="1" applyFill="1" applyBorder="1" applyAlignment="1" applyProtection="1">
      <alignment horizontal="left" vertical="center"/>
      <protection locked="0" hidden="1"/>
    </xf>
    <xf numFmtId="0" fontId="40" fillId="0" borderId="0" xfId="1" applyFont="1" applyFill="1" applyBorder="1" applyAlignment="1" applyProtection="1">
      <alignment horizontal="left" vertical="center"/>
      <protection locked="0" hidden="1"/>
    </xf>
    <xf numFmtId="0" fontId="40" fillId="0" borderId="0" xfId="1" applyFont="1" applyFill="1" applyBorder="1" applyAlignment="1" applyProtection="1">
      <alignment horizontal="left"/>
      <protection locked="0" hidden="1"/>
    </xf>
    <xf numFmtId="0" fontId="39" fillId="0" borderId="0" xfId="1" applyFont="1" applyFill="1" applyBorder="1" applyAlignment="1" applyProtection="1">
      <alignment horizontal="left" vertical="center" wrapText="1"/>
      <protection locked="0" hidden="1"/>
    </xf>
    <xf numFmtId="17" fontId="40" fillId="0" borderId="0" xfId="0" quotePrefix="1" applyNumberFormat="1" applyFont="1" applyBorder="1" applyAlignment="1" applyProtection="1">
      <alignment horizontal="left" vertical="top" wrapText="1"/>
      <protection locked="0" hidden="1"/>
    </xf>
    <xf numFmtId="0" fontId="40" fillId="0" borderId="0" xfId="0" applyFont="1" applyBorder="1" applyAlignment="1" applyProtection="1">
      <alignment horizontal="left" vertical="top" wrapText="1"/>
      <protection locked="0" hidden="1"/>
    </xf>
    <xf numFmtId="0" fontId="40" fillId="0" borderId="0" xfId="1" applyNumberFormat="1" applyFont="1" applyFill="1" applyBorder="1" applyAlignment="1" applyProtection="1">
      <alignment horizontal="left"/>
      <protection locked="0" hidden="1"/>
    </xf>
    <xf numFmtId="0" fontId="39" fillId="0" borderId="0" xfId="1" applyNumberFormat="1" applyFont="1" applyFill="1" applyBorder="1" applyAlignment="1" applyProtection="1">
      <alignment horizontal="left"/>
      <protection locked="0" hidden="1"/>
    </xf>
    <xf numFmtId="0" fontId="39" fillId="0" borderId="0" xfId="1" applyFont="1" applyProtection="1">
      <protection locked="0" hidden="1"/>
    </xf>
    <xf numFmtId="0" fontId="1" fillId="0" borderId="0" xfId="0" applyFont="1" applyProtection="1">
      <protection locked="0" hidden="1"/>
    </xf>
    <xf numFmtId="0" fontId="1" fillId="0" borderId="1" xfId="0" applyFont="1" applyBorder="1" applyProtection="1">
      <protection locked="0" hidden="1"/>
    </xf>
    <xf numFmtId="0" fontId="1" fillId="0" borderId="27" xfId="0" applyFont="1" applyBorder="1" applyAlignment="1" applyProtection="1">
      <alignment horizontal="center" vertical="center"/>
      <protection locked="0" hidden="1"/>
    </xf>
    <xf numFmtId="0" fontId="1" fillId="0" borderId="0" xfId="0" applyFont="1" applyAlignment="1" applyProtection="1">
      <alignment horizontal="left" vertical="top" wrapText="1"/>
      <protection locked="0" hidden="1"/>
    </xf>
    <xf numFmtId="0" fontId="1" fillId="0" borderId="7" xfId="0" applyFont="1" applyBorder="1" applyAlignment="1" applyProtection="1">
      <alignment horizontal="left" vertical="top" wrapText="1"/>
      <protection locked="0" hidden="1"/>
    </xf>
    <xf numFmtId="0" fontId="1" fillId="0" borderId="3" xfId="0" applyFont="1" applyBorder="1" applyProtection="1">
      <protection locked="0" hidden="1"/>
    </xf>
    <xf numFmtId="0" fontId="1" fillId="0" borderId="5" xfId="0" applyFont="1" applyBorder="1" applyAlignment="1" applyProtection="1">
      <alignment horizontal="left" vertical="top" wrapText="1"/>
      <protection locked="0" hidden="1"/>
    </xf>
    <xf numFmtId="0" fontId="1" fillId="0" borderId="2" xfId="0" applyFont="1" applyBorder="1" applyAlignment="1" applyProtection="1">
      <alignment horizontal="left" vertical="top" wrapText="1"/>
      <protection locked="0" hidden="1"/>
    </xf>
    <xf numFmtId="0" fontId="1" fillId="0" borderId="13" xfId="0" applyFont="1" applyBorder="1" applyProtection="1">
      <protection locked="0" hidden="1"/>
    </xf>
    <xf numFmtId="0" fontId="1" fillId="0" borderId="27" xfId="0" applyFont="1" applyBorder="1" applyProtection="1">
      <protection locked="0" hidden="1"/>
    </xf>
    <xf numFmtId="0" fontId="1" fillId="0" borderId="28" xfId="0" applyFont="1" applyBorder="1" applyProtection="1">
      <protection locked="0" hidden="1"/>
    </xf>
    <xf numFmtId="0" fontId="1" fillId="0" borderId="57" xfId="0" applyFont="1" applyBorder="1" applyProtection="1">
      <protection locked="0" hidden="1"/>
    </xf>
    <xf numFmtId="0" fontId="1" fillId="0" borderId="0" xfId="0" applyFont="1" applyBorder="1" applyProtection="1">
      <protection locked="0" hidden="1"/>
    </xf>
    <xf numFmtId="0" fontId="1" fillId="0" borderId="0" xfId="0" applyFont="1" applyAlignment="1" applyProtection="1">
      <alignment wrapText="1"/>
      <protection locked="0" hidden="1"/>
    </xf>
    <xf numFmtId="0" fontId="1" fillId="0" borderId="1" xfId="0" applyFont="1" applyBorder="1" applyAlignment="1" applyProtection="1">
      <alignment wrapText="1"/>
      <protection locked="0" hidden="1"/>
    </xf>
    <xf numFmtId="0" fontId="1" fillId="0" borderId="34" xfId="0" applyFont="1" applyBorder="1" applyProtection="1">
      <protection locked="0" hidden="1"/>
    </xf>
    <xf numFmtId="0" fontId="1" fillId="0" borderId="26" xfId="0" applyFont="1" applyBorder="1" applyAlignment="1" applyProtection="1">
      <alignment horizontal="left" vertical="top" wrapText="1"/>
      <protection locked="0" hidden="1"/>
    </xf>
    <xf numFmtId="0" fontId="1" fillId="0" borderId="15" xfId="0" applyFont="1" applyBorder="1" applyAlignment="1" applyProtection="1">
      <alignment horizontal="left" vertical="top" wrapText="1"/>
      <protection locked="0" hidden="1"/>
    </xf>
    <xf numFmtId="0" fontId="1" fillId="0" borderId="40" xfId="0" applyFont="1" applyBorder="1" applyAlignment="1" applyProtection="1">
      <alignment horizontal="left" vertical="top" wrapText="1"/>
      <protection locked="0" hidden="1"/>
    </xf>
    <xf numFmtId="0" fontId="1" fillId="0" borderId="79" xfId="0" applyFont="1" applyBorder="1" applyAlignment="1" applyProtection="1">
      <alignment horizontal="left" vertical="top" wrapText="1"/>
      <protection locked="0" hidden="1"/>
    </xf>
    <xf numFmtId="0" fontId="1" fillId="0" borderId="47" xfId="0" applyFont="1" applyBorder="1" applyAlignment="1" applyProtection="1">
      <alignment horizontal="left" vertical="top" wrapText="1"/>
      <protection locked="0" hidden="1"/>
    </xf>
    <xf numFmtId="0" fontId="1" fillId="0" borderId="48" xfId="0" applyFont="1" applyBorder="1" applyAlignment="1" applyProtection="1">
      <alignment horizontal="left" vertical="top" wrapText="1"/>
      <protection locked="0" hidden="1"/>
    </xf>
    <xf numFmtId="0" fontId="1" fillId="0" borderId="68" xfId="0" applyFont="1" applyBorder="1" applyAlignment="1" applyProtection="1">
      <alignment horizontal="left" vertical="top" wrapText="1"/>
      <protection locked="0" hidden="1"/>
    </xf>
    <xf numFmtId="0" fontId="1" fillId="0" borderId="3" xfId="0" applyFont="1" applyBorder="1" applyAlignment="1" applyProtection="1">
      <alignment horizontal="left" vertical="top" wrapText="1"/>
      <protection locked="0" hidden="1"/>
    </xf>
    <xf numFmtId="0" fontId="1" fillId="0" borderId="23" xfId="0" applyFont="1" applyBorder="1" applyAlignment="1" applyProtection="1">
      <alignment horizontal="left" vertical="top" wrapText="1"/>
      <protection locked="0" hidden="1"/>
    </xf>
    <xf numFmtId="0" fontId="1" fillId="0" borderId="45" xfId="0" applyFont="1" applyBorder="1" applyAlignment="1" applyProtection="1">
      <alignment horizontal="left" vertical="top" wrapText="1"/>
      <protection locked="0" hidden="1"/>
    </xf>
    <xf numFmtId="0" fontId="1" fillId="0" borderId="56" xfId="0" applyFont="1" applyBorder="1" applyAlignment="1" applyProtection="1">
      <alignment horizontal="left" vertical="top" wrapText="1"/>
      <protection locked="0" hidden="1"/>
    </xf>
    <xf numFmtId="0" fontId="1" fillId="0" borderId="20" xfId="0" applyFont="1" applyBorder="1" applyAlignment="1" applyProtection="1">
      <alignment horizontal="left" vertical="top" wrapText="1"/>
      <protection locked="0" hidden="1"/>
    </xf>
    <xf numFmtId="0" fontId="1" fillId="0" borderId="41" xfId="0" applyFont="1" applyBorder="1" applyAlignment="1" applyProtection="1">
      <alignment horizontal="left" vertical="top" wrapText="1"/>
      <protection locked="0" hidden="1"/>
    </xf>
    <xf numFmtId="0" fontId="1" fillId="0" borderId="30" xfId="0" applyFont="1" applyBorder="1" applyAlignment="1" applyProtection="1">
      <alignment horizontal="left" vertical="top" wrapText="1"/>
      <protection locked="0" hidden="1"/>
    </xf>
    <xf numFmtId="0" fontId="1" fillId="0" borderId="1" xfId="0" applyFont="1" applyBorder="1" applyAlignment="1" applyProtection="1">
      <alignment horizontal="left" vertical="top" wrapText="1"/>
      <protection locked="0" hidden="1"/>
    </xf>
    <xf numFmtId="0" fontId="1" fillId="0" borderId="6" xfId="0" applyFont="1" applyBorder="1" applyAlignment="1" applyProtection="1">
      <alignment horizontal="left" vertical="top" wrapText="1"/>
      <protection locked="0" hidden="1"/>
    </xf>
    <xf numFmtId="0" fontId="1" fillId="0" borderId="21" xfId="0" applyFont="1" applyBorder="1" applyAlignment="1" applyProtection="1">
      <alignment horizontal="left" vertical="top" wrapText="1"/>
      <protection locked="0" hidden="1"/>
    </xf>
    <xf numFmtId="0" fontId="1" fillId="0" borderId="0" xfId="0" applyFont="1" applyBorder="1" applyAlignment="1" applyProtection="1">
      <alignment horizontal="left" vertical="top" wrapText="1"/>
      <protection locked="0" hidden="1"/>
    </xf>
    <xf numFmtId="0" fontId="1" fillId="0" borderId="44" xfId="0" applyFont="1" applyBorder="1" applyAlignment="1" applyProtection="1">
      <alignment horizontal="left" vertical="top" wrapText="1"/>
      <protection locked="0" hidden="1"/>
    </xf>
    <xf numFmtId="0" fontId="1" fillId="0" borderId="72" xfId="0" applyFont="1" applyBorder="1" applyAlignment="1" applyProtection="1">
      <alignment horizontal="left" vertical="top" wrapText="1"/>
      <protection locked="0" hidden="1"/>
    </xf>
    <xf numFmtId="0" fontId="1" fillId="0" borderId="10" xfId="0" applyFont="1" applyBorder="1" applyAlignment="1" applyProtection="1">
      <alignment horizontal="left" vertical="top" wrapText="1"/>
      <protection locked="0" hidden="1"/>
    </xf>
    <xf numFmtId="0" fontId="1" fillId="0" borderId="37" xfId="0" applyFont="1" applyBorder="1" applyAlignment="1" applyProtection="1">
      <alignment horizontal="left" vertical="top" wrapText="1"/>
      <protection locked="0" hidden="1"/>
    </xf>
    <xf numFmtId="0" fontId="1" fillId="0" borderId="80" xfId="0" applyFont="1" applyBorder="1" applyAlignment="1" applyProtection="1">
      <alignment horizontal="left" vertical="top" wrapText="1"/>
      <protection locked="0" hidden="1"/>
    </xf>
    <xf numFmtId="0" fontId="1" fillId="0" borderId="39" xfId="0" applyFont="1" applyBorder="1" applyAlignment="1" applyProtection="1">
      <alignment horizontal="left" vertical="top" wrapText="1"/>
      <protection locked="0" hidden="1"/>
    </xf>
    <xf numFmtId="0" fontId="1" fillId="0" borderId="49" xfId="0" applyFont="1" applyBorder="1" applyAlignment="1" applyProtection="1">
      <alignment horizontal="left" vertical="top" wrapText="1"/>
      <protection locked="0" hidden="1"/>
    </xf>
    <xf numFmtId="0" fontId="1" fillId="0" borderId="36" xfId="0" applyFont="1" applyBorder="1" applyAlignment="1" applyProtection="1">
      <alignment horizontal="left" vertical="top" wrapText="1"/>
      <protection locked="0" hidden="1"/>
    </xf>
    <xf numFmtId="0" fontId="1" fillId="0" borderId="50" xfId="0" applyFont="1" applyBorder="1" applyAlignment="1" applyProtection="1">
      <alignment horizontal="left" vertical="top" wrapText="1"/>
      <protection locked="0" hidden="1"/>
    </xf>
    <xf numFmtId="0" fontId="1" fillId="0" borderId="2" xfId="0" applyFont="1" applyBorder="1" applyProtection="1">
      <protection locked="0" hidden="1"/>
    </xf>
    <xf numFmtId="0" fontId="39" fillId="0" borderId="0" xfId="1" applyFont="1" applyFill="1" applyBorder="1" applyAlignment="1" applyProtection="1">
      <alignment horizontal="left" wrapText="1"/>
      <protection locked="0" hidden="1"/>
    </xf>
    <xf numFmtId="0" fontId="41" fillId="0" borderId="0" xfId="1" applyFont="1" applyFill="1" applyBorder="1" applyAlignment="1" applyProtection="1">
      <alignment horizontal="left"/>
      <protection locked="0" hidden="1"/>
    </xf>
    <xf numFmtId="0" fontId="39" fillId="0" borderId="0" xfId="1" applyFont="1" applyFill="1" applyBorder="1" applyAlignment="1" applyProtection="1">
      <alignment horizontal="left" vertical="top"/>
      <protection locked="0" hidden="1"/>
    </xf>
    <xf numFmtId="0" fontId="42" fillId="0" borderId="0" xfId="2" applyFont="1" applyFill="1" applyAlignment="1" applyProtection="1">
      <alignment horizontal="center" vertical="center"/>
      <protection hidden="1"/>
    </xf>
    <xf numFmtId="0" fontId="39" fillId="0" borderId="0" xfId="1" applyFont="1" applyAlignment="1" applyProtection="1">
      <alignment horizontal="center" wrapText="1"/>
      <protection locked="0" hidden="1"/>
    </xf>
    <xf numFmtId="0" fontId="39" fillId="0" borderId="0" xfId="1" applyFont="1" applyFill="1" applyBorder="1" applyAlignment="1" applyProtection="1">
      <alignment horizontal="center" wrapText="1"/>
      <protection locked="0" hidden="1"/>
    </xf>
    <xf numFmtId="0" fontId="40" fillId="0" borderId="0" xfId="0" applyFont="1" applyBorder="1" applyAlignment="1" applyProtection="1">
      <alignment horizontal="center" wrapText="1"/>
      <protection locked="0" hidden="1"/>
    </xf>
    <xf numFmtId="0" fontId="40" fillId="0" borderId="0" xfId="0" applyFont="1" applyBorder="1" applyAlignment="1" applyProtection="1">
      <alignment horizontal="center" wrapText="1"/>
      <protection hidden="1"/>
    </xf>
    <xf numFmtId="0" fontId="39" fillId="0" borderId="0" xfId="1" applyFont="1" applyAlignment="1" applyProtection="1">
      <alignment horizontal="center" vertical="top" wrapText="1"/>
      <protection locked="0" hidden="1"/>
    </xf>
    <xf numFmtId="0" fontId="39" fillId="0" borderId="0" xfId="1" applyFont="1" applyAlignment="1" applyProtection="1">
      <alignment vertical="top" wrapText="1"/>
      <protection locked="0" hidden="1"/>
    </xf>
    <xf numFmtId="0" fontId="39" fillId="0" borderId="0" xfId="1" applyFont="1" applyAlignment="1" applyProtection="1">
      <alignment horizontal="left" wrapText="1"/>
      <protection locked="0" hidden="1"/>
    </xf>
    <xf numFmtId="0" fontId="32" fillId="0" borderId="0" xfId="1" applyFont="1" applyAlignment="1" applyProtection="1">
      <alignment wrapText="1"/>
      <protection locked="0" hidden="1"/>
    </xf>
    <xf numFmtId="0" fontId="39" fillId="0" borderId="0" xfId="0" applyFont="1" applyAlignment="1" applyProtection="1">
      <alignment wrapText="1"/>
      <protection locked="0" hidden="1"/>
    </xf>
    <xf numFmtId="14" fontId="40" fillId="0" borderId="0" xfId="1" quotePrefix="1" applyNumberFormat="1" applyFont="1" applyFill="1" applyBorder="1" applyAlignment="1" applyProtection="1">
      <alignment horizontal="left" vertical="top" wrapText="1"/>
      <protection locked="0" hidden="1"/>
    </xf>
    <xf numFmtId="14" fontId="39" fillId="0" borderId="0" xfId="1" quotePrefix="1" applyNumberFormat="1" applyFont="1" applyFill="1" applyBorder="1" applyAlignment="1" applyProtection="1">
      <alignment horizontal="left" vertical="top" wrapText="1"/>
      <protection locked="0" hidden="1"/>
    </xf>
    <xf numFmtId="0" fontId="41" fillId="0" borderId="0" xfId="1" applyFont="1" applyFill="1" applyBorder="1" applyAlignment="1" applyProtection="1">
      <alignment horizontal="left" vertical="center" wrapText="1"/>
      <protection locked="0" hidden="1"/>
    </xf>
    <xf numFmtId="0" fontId="40" fillId="0" borderId="0" xfId="1" applyFont="1" applyFill="1" applyBorder="1" applyAlignment="1" applyProtection="1">
      <alignment horizontal="left" wrapText="1"/>
      <protection locked="0" hidden="1"/>
    </xf>
    <xf numFmtId="0" fontId="40" fillId="0" borderId="0" xfId="1" applyNumberFormat="1" applyFont="1" applyFill="1" applyBorder="1" applyAlignment="1" applyProtection="1">
      <alignment horizontal="left" wrapText="1"/>
      <protection locked="0" hidden="1"/>
    </xf>
    <xf numFmtId="0" fontId="39" fillId="0" borderId="0" xfId="1" applyNumberFormat="1" applyFont="1" applyFill="1" applyBorder="1" applyAlignment="1" applyProtection="1">
      <alignment horizontal="left" wrapText="1"/>
      <protection locked="0" hidden="1"/>
    </xf>
    <xf numFmtId="0" fontId="39" fillId="0" borderId="0" xfId="1" applyFont="1" applyAlignment="1" applyProtection="1">
      <alignment wrapText="1"/>
      <protection locked="0" hidden="1"/>
    </xf>
    <xf numFmtId="0" fontId="1" fillId="0" borderId="78" xfId="0" applyFont="1" applyBorder="1" applyAlignment="1" applyProtection="1">
      <alignment horizontal="left" vertical="top" wrapText="1"/>
      <protection locked="0" hidden="1"/>
    </xf>
    <xf numFmtId="0" fontId="1" fillId="0" borderId="29" xfId="0" applyFont="1" applyBorder="1" applyAlignment="1" applyProtection="1">
      <alignment horizontal="left" vertical="top" wrapText="1"/>
      <protection locked="0" hidden="1"/>
    </xf>
    <xf numFmtId="0" fontId="1" fillId="0" borderId="42" xfId="0" applyFont="1" applyBorder="1" applyAlignment="1" applyProtection="1">
      <alignment horizontal="left" vertical="top" wrapText="1"/>
      <protection locked="0" hidden="1"/>
    </xf>
    <xf numFmtId="0" fontId="1" fillId="0" borderId="16" xfId="0" applyFont="1" applyBorder="1" applyAlignment="1" applyProtection="1">
      <alignment horizontal="left" vertical="top" wrapText="1"/>
      <protection locked="0" hidden="1"/>
    </xf>
    <xf numFmtId="0" fontId="1" fillId="0" borderId="11" xfId="0" applyFont="1" applyBorder="1" applyAlignment="1" applyProtection="1">
      <alignment wrapText="1"/>
      <protection locked="0" hidden="1"/>
    </xf>
    <xf numFmtId="0" fontId="1" fillId="0" borderId="0" xfId="0" applyFont="1" applyBorder="1" applyAlignment="1" applyProtection="1">
      <alignment wrapText="1"/>
      <protection locked="0" hidden="1"/>
    </xf>
    <xf numFmtId="0" fontId="1" fillId="0" borderId="34" xfId="0" applyFont="1" applyBorder="1" applyAlignment="1" applyProtection="1">
      <alignment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1" fillId="0" borderId="0" xfId="0" applyFont="1" applyAlignment="1" applyProtection="1">
      <alignment horizontal="right" wrapText="1"/>
      <protection locked="0" hidden="1"/>
    </xf>
    <xf numFmtId="0" fontId="1" fillId="0" borderId="0" xfId="0" applyFont="1" applyAlignment="1" applyProtection="1">
      <alignment horizontal="center" vertical="center" wrapText="1"/>
      <protection locked="0" hidden="1"/>
    </xf>
    <xf numFmtId="0" fontId="1" fillId="0" borderId="0" xfId="0" applyFont="1" applyBorder="1" applyAlignment="1" applyProtection="1">
      <alignment horizontal="center" wrapText="1"/>
      <protection locked="0" hidden="1"/>
    </xf>
    <xf numFmtId="0" fontId="6" fillId="0" borderId="0" xfId="0" applyFont="1" applyAlignment="1" applyProtection="1">
      <alignment horizontal="center" wrapText="1"/>
      <protection locked="0" hidden="1"/>
    </xf>
    <xf numFmtId="0" fontId="1" fillId="0" borderId="29" xfId="0" applyFont="1" applyBorder="1" applyAlignment="1" applyProtection="1">
      <alignment horizontal="left" vertical="top" wrapText="1"/>
      <protection hidden="1"/>
    </xf>
    <xf numFmtId="0" fontId="1" fillId="0" borderId="68" xfId="0" applyFont="1" applyBorder="1" applyAlignment="1" applyProtection="1">
      <alignment horizontal="left" vertical="top" wrapText="1"/>
      <protection hidden="1"/>
    </xf>
    <xf numFmtId="0" fontId="1" fillId="0" borderId="67" xfId="0" applyFont="1" applyBorder="1" applyAlignment="1" applyProtection="1">
      <alignment horizontal="left" vertical="top" wrapText="1"/>
      <protection locked="0" hidden="1"/>
    </xf>
    <xf numFmtId="0" fontId="1" fillId="0" borderId="38" xfId="0" applyFont="1" applyBorder="1" applyAlignment="1" applyProtection="1">
      <alignment horizontal="left" vertical="top" wrapText="1"/>
      <protection locked="0" hidden="1"/>
    </xf>
    <xf numFmtId="0" fontId="1" fillId="0" borderId="12" xfId="0" applyFont="1" applyBorder="1" applyAlignment="1" applyProtection="1">
      <alignment horizontal="left" vertical="top" wrapText="1"/>
      <protection locked="0" hidden="1"/>
    </xf>
    <xf numFmtId="0" fontId="1" fillId="0" borderId="22" xfId="0" applyFont="1" applyBorder="1" applyAlignment="1" applyProtection="1">
      <alignment horizontal="left" vertical="top"/>
      <protection locked="0" hidden="1"/>
    </xf>
    <xf numFmtId="0" fontId="1" fillId="0" borderId="4" xfId="0" applyFont="1" applyBorder="1" applyAlignment="1" applyProtection="1">
      <alignment horizontal="left" vertical="top" wrapText="1"/>
      <protection locked="0" hidden="1"/>
    </xf>
    <xf numFmtId="0" fontId="1" fillId="0" borderId="22" xfId="0" applyFont="1" applyBorder="1" applyAlignment="1" applyProtection="1">
      <alignment horizontal="left" vertical="top" wrapText="1"/>
      <protection locked="0" hidden="1"/>
    </xf>
    <xf numFmtId="0" fontId="1" fillId="0" borderId="74" xfId="0" applyFont="1" applyBorder="1" applyAlignment="1" applyProtection="1">
      <alignment horizontal="left" vertical="top" wrapText="1"/>
      <protection locked="0" hidden="1"/>
    </xf>
    <xf numFmtId="0" fontId="1" fillId="0" borderId="46" xfId="0" applyFont="1" applyBorder="1" applyAlignment="1" applyProtection="1">
      <alignment horizontal="left" vertical="top" wrapText="1"/>
      <protection locked="0" hidden="1"/>
    </xf>
    <xf numFmtId="0" fontId="1" fillId="0" borderId="66" xfId="0" applyFont="1" applyBorder="1" applyAlignment="1" applyProtection="1">
      <alignment horizontal="left" vertical="top" wrapText="1"/>
      <protection locked="0" hidden="1"/>
    </xf>
    <xf numFmtId="0" fontId="1" fillId="0" borderId="32" xfId="0" applyFont="1" applyBorder="1" applyAlignment="1" applyProtection="1">
      <alignment horizontal="left" vertical="top" wrapText="1"/>
      <protection locked="0" hidden="1"/>
    </xf>
    <xf numFmtId="0" fontId="1" fillId="0" borderId="55" xfId="0" applyFont="1" applyBorder="1" applyAlignment="1" applyProtection="1">
      <alignment horizontal="left" vertical="top" wrapText="1"/>
      <protection locked="0" hidden="1"/>
    </xf>
    <xf numFmtId="0" fontId="1" fillId="0" borderId="43" xfId="0" applyFont="1" applyBorder="1" applyAlignment="1" applyProtection="1">
      <alignment horizontal="left" vertical="top" wrapText="1"/>
      <protection hidden="1"/>
    </xf>
    <xf numFmtId="0" fontId="1" fillId="0" borderId="44" xfId="0" applyFont="1" applyBorder="1" applyAlignment="1" applyProtection="1">
      <alignment horizontal="left" vertical="top" wrapText="1"/>
      <protection hidden="1"/>
    </xf>
    <xf numFmtId="0" fontId="1" fillId="0" borderId="31" xfId="0" applyFont="1" applyBorder="1" applyAlignment="1" applyProtection="1">
      <alignment horizontal="left" vertical="top" wrapText="1"/>
      <protection locked="0" hidden="1"/>
    </xf>
    <xf numFmtId="0" fontId="1" fillId="0" borderId="15" xfId="0" applyFont="1" applyBorder="1" applyAlignment="1" applyProtection="1">
      <alignment horizontal="left" vertical="top"/>
      <protection hidden="1"/>
    </xf>
    <xf numFmtId="0" fontId="1" fillId="0" borderId="68" xfId="0" applyFont="1" applyBorder="1" applyAlignment="1" applyProtection="1">
      <alignment horizontal="left" vertical="top"/>
      <protection hidden="1"/>
    </xf>
    <xf numFmtId="0" fontId="1" fillId="0" borderId="67" xfId="0" applyFont="1" applyBorder="1" applyAlignment="1" applyProtection="1">
      <alignment horizontal="left" vertical="top"/>
      <protection locked="0" hidden="1"/>
    </xf>
    <xf numFmtId="0" fontId="1" fillId="0" borderId="61" xfId="0" applyFont="1" applyBorder="1" applyAlignment="1" applyProtection="1">
      <alignment horizontal="left" vertical="top"/>
      <protection hidden="1"/>
    </xf>
    <xf numFmtId="0" fontId="1" fillId="0" borderId="68" xfId="0" applyFont="1" applyBorder="1" applyAlignment="1" applyProtection="1">
      <alignment horizontal="left" vertical="top"/>
      <protection locked="0" hidden="1"/>
    </xf>
    <xf numFmtId="0" fontId="1" fillId="0" borderId="15" xfId="0" applyFont="1" applyBorder="1" applyAlignment="1" applyProtection="1">
      <alignment horizontal="left" vertical="top"/>
      <protection locked="0" hidden="1"/>
    </xf>
    <xf numFmtId="0" fontId="1" fillId="0" borderId="38" xfId="0" applyFont="1" applyBorder="1" applyAlignment="1" applyProtection="1">
      <alignment horizontal="left" vertical="top"/>
      <protection locked="0" hidden="1"/>
    </xf>
    <xf numFmtId="0" fontId="1" fillId="0" borderId="23" xfId="0" applyFont="1" applyBorder="1" applyAlignment="1" applyProtection="1">
      <alignment horizontal="left" vertical="top"/>
      <protection hidden="1"/>
    </xf>
    <xf numFmtId="0" fontId="1" fillId="0" borderId="45" xfId="0" applyFont="1" applyBorder="1" applyAlignment="1" applyProtection="1">
      <alignment horizontal="left" vertical="top"/>
      <protection hidden="1"/>
    </xf>
    <xf numFmtId="0" fontId="1" fillId="0" borderId="71" xfId="0" applyFont="1" applyBorder="1" applyAlignment="1" applyProtection="1">
      <alignment horizontal="left" vertical="top"/>
      <protection locked="0" hidden="1"/>
    </xf>
    <xf numFmtId="0" fontId="1" fillId="0" borderId="56" xfId="0" applyFont="1" applyBorder="1" applyAlignment="1" applyProtection="1">
      <alignment horizontal="left" vertical="top"/>
      <protection hidden="1"/>
    </xf>
    <xf numFmtId="0" fontId="1" fillId="0" borderId="45" xfId="0" applyFont="1" applyBorder="1" applyAlignment="1" applyProtection="1">
      <alignment horizontal="left" vertical="top"/>
      <protection locked="0" hidden="1"/>
    </xf>
    <xf numFmtId="0" fontId="1" fillId="0" borderId="23" xfId="0" applyFont="1" applyBorder="1" applyAlignment="1" applyProtection="1">
      <alignment horizontal="left" vertical="top"/>
      <protection locked="0" hidden="1"/>
    </xf>
    <xf numFmtId="0" fontId="1" fillId="0" borderId="6" xfId="0" applyFont="1" applyBorder="1" applyAlignment="1" applyProtection="1">
      <alignment horizontal="left" vertical="top"/>
      <protection locked="0" hidden="1"/>
    </xf>
    <xf numFmtId="0" fontId="1" fillId="0" borderId="9" xfId="0" applyFont="1" applyBorder="1" applyAlignment="1" applyProtection="1">
      <alignment horizontal="left" vertical="top"/>
      <protection locked="0" hidden="1"/>
    </xf>
    <xf numFmtId="0" fontId="1" fillId="0" borderId="9" xfId="0" applyFont="1" applyBorder="1" applyAlignment="1" applyProtection="1">
      <alignment horizontal="left" vertical="top"/>
      <protection hidden="1"/>
    </xf>
    <xf numFmtId="0" fontId="1" fillId="0" borderId="20" xfId="0" applyFont="1" applyBorder="1" applyAlignment="1" applyProtection="1">
      <alignment horizontal="left" vertical="top"/>
      <protection hidden="1"/>
    </xf>
    <xf numFmtId="0" fontId="1" fillId="0" borderId="47" xfId="0" applyFont="1" applyBorder="1" applyAlignment="1" applyProtection="1">
      <alignment horizontal="left" vertical="top"/>
      <protection hidden="1"/>
    </xf>
    <xf numFmtId="0" fontId="1" fillId="0" borderId="48" xfId="0" applyFont="1" applyBorder="1" applyAlignment="1" applyProtection="1">
      <alignment horizontal="left" vertical="top"/>
      <protection locked="0" hidden="1"/>
    </xf>
    <xf numFmtId="0" fontId="1" fillId="0" borderId="47" xfId="0" applyFont="1" applyBorder="1" applyAlignment="1" applyProtection="1">
      <alignment horizontal="left" vertical="top"/>
      <protection locked="0" hidden="1"/>
    </xf>
    <xf numFmtId="0" fontId="1" fillId="0" borderId="3" xfId="0" applyFont="1" applyBorder="1" applyAlignment="1" applyProtection="1">
      <alignment horizontal="left" vertical="top"/>
      <protection locked="0" hidden="1"/>
    </xf>
    <xf numFmtId="0" fontId="1" fillId="0" borderId="41" xfId="0" applyFont="1" applyBorder="1" applyAlignment="1" applyProtection="1">
      <alignment horizontal="left" vertical="top"/>
      <protection locked="0" hidden="1"/>
    </xf>
    <xf numFmtId="0" fontId="1" fillId="0" borderId="30" xfId="0" applyFont="1" applyBorder="1" applyAlignment="1" applyProtection="1">
      <alignment horizontal="left" vertical="top"/>
      <protection locked="0" hidden="1"/>
    </xf>
    <xf numFmtId="0" fontId="1" fillId="0" borderId="1" xfId="0" applyFont="1" applyBorder="1" applyAlignment="1" applyProtection="1">
      <alignment horizontal="left" vertical="top"/>
      <protection locked="0" hidden="1"/>
    </xf>
    <xf numFmtId="0" fontId="1" fillId="0" borderId="4" xfId="0" applyFont="1" applyBorder="1" applyAlignment="1" applyProtection="1">
      <alignment horizontal="left" vertical="top"/>
      <protection locked="0" hidden="1"/>
    </xf>
    <xf numFmtId="0" fontId="1" fillId="0" borderId="66" xfId="0" applyFont="1" applyBorder="1" applyAlignment="1" applyProtection="1">
      <alignment horizontal="left" vertical="top"/>
      <protection locked="0" hidden="1"/>
    </xf>
    <xf numFmtId="0" fontId="1" fillId="0" borderId="30" xfId="0" applyFont="1" applyBorder="1" applyAlignment="1" applyProtection="1">
      <alignment horizontal="left" vertical="top"/>
      <protection hidden="1"/>
    </xf>
    <xf numFmtId="0" fontId="1" fillId="0" borderId="41" xfId="0" applyFont="1" applyBorder="1" applyAlignment="1" applyProtection="1">
      <alignment horizontal="left" vertical="top"/>
      <protection hidden="1"/>
    </xf>
    <xf numFmtId="0" fontId="1" fillId="0" borderId="55" xfId="0" applyFont="1" applyBorder="1" applyAlignment="1" applyProtection="1">
      <alignment horizontal="left" vertical="top"/>
      <protection locked="0" hidden="1"/>
    </xf>
    <xf numFmtId="0" fontId="1" fillId="0" borderId="0" xfId="0" applyFont="1" applyAlignment="1" applyProtection="1">
      <alignment horizontal="left" vertical="top"/>
      <protection hidden="1"/>
    </xf>
    <xf numFmtId="0" fontId="1" fillId="0" borderId="49" xfId="0" applyFont="1" applyBorder="1" applyAlignment="1" applyProtection="1">
      <alignment horizontal="left" vertical="top"/>
      <protection hidden="1"/>
    </xf>
    <xf numFmtId="0" fontId="1" fillId="0" borderId="42" xfId="0" applyFont="1" applyBorder="1" applyAlignment="1" applyProtection="1">
      <alignment horizontal="left" vertical="top"/>
      <protection locked="0" hidden="1"/>
    </xf>
    <xf numFmtId="0" fontId="1" fillId="0" borderId="16" xfId="0" applyFont="1" applyBorder="1" applyAlignment="1" applyProtection="1">
      <alignment horizontal="left" vertical="top"/>
      <protection locked="0" hidden="1"/>
    </xf>
    <xf numFmtId="0" fontId="43" fillId="0" borderId="28" xfId="0" applyFont="1" applyBorder="1" applyAlignment="1" applyProtection="1">
      <alignment horizontal="center" vertical="center"/>
      <protection hidden="1"/>
    </xf>
    <xf numFmtId="0" fontId="1" fillId="0" borderId="48" xfId="0" applyFont="1" applyBorder="1" applyAlignment="1" applyProtection="1">
      <alignment horizontal="left" vertical="top"/>
      <protection hidden="1"/>
    </xf>
    <xf numFmtId="0" fontId="1" fillId="0" borderId="21" xfId="0" applyFont="1" applyBorder="1" applyAlignment="1" applyProtection="1">
      <alignment horizontal="left" vertical="top"/>
      <protection hidden="1"/>
    </xf>
    <xf numFmtId="0" fontId="43" fillId="0" borderId="27" xfId="0" applyFont="1" applyBorder="1" applyAlignment="1" applyProtection="1">
      <alignment horizontal="center" vertical="center"/>
      <protection hidden="1"/>
    </xf>
    <xf numFmtId="0" fontId="1" fillId="0" borderId="44" xfId="0" applyFont="1" applyBorder="1" applyAlignment="1" applyProtection="1">
      <alignment horizontal="left" vertical="top"/>
      <protection hidden="1"/>
    </xf>
    <xf numFmtId="0" fontId="1" fillId="0" borderId="29" xfId="0" applyFont="1" applyBorder="1" applyAlignment="1" applyProtection="1">
      <alignment horizontal="left" vertical="top"/>
      <protection hidden="1"/>
    </xf>
    <xf numFmtId="0" fontId="1" fillId="0" borderId="40" xfId="0" applyFont="1" applyBorder="1" applyAlignment="1" applyProtection="1">
      <alignment horizontal="left" vertical="top"/>
      <protection hidden="1"/>
    </xf>
    <xf numFmtId="0" fontId="1" fillId="0" borderId="39" xfId="0" applyFont="1" applyBorder="1" applyAlignment="1" applyProtection="1">
      <alignment horizontal="left" vertical="top"/>
      <protection hidden="1"/>
    </xf>
    <xf numFmtId="0" fontId="1" fillId="0" borderId="43" xfId="0" applyFont="1" applyBorder="1" applyAlignment="1" applyProtection="1">
      <alignment horizontal="left" vertical="top" wrapText="1"/>
      <protection locked="0" hidden="1"/>
    </xf>
    <xf numFmtId="0" fontId="1" fillId="0" borderId="18" xfId="0" applyFont="1" applyBorder="1" applyAlignment="1" applyProtection="1">
      <alignment horizontal="left" vertical="top" wrapText="1"/>
      <protection locked="0" hidden="1"/>
    </xf>
    <xf numFmtId="0" fontId="1" fillId="0" borderId="18" xfId="0" applyFont="1" applyBorder="1" applyAlignment="1" applyProtection="1">
      <alignment horizontal="left" vertical="top" wrapText="1"/>
      <protection hidden="1"/>
    </xf>
    <xf numFmtId="0" fontId="40" fillId="0" borderId="0" xfId="0" applyNumberFormat="1" applyFont="1" applyBorder="1" applyAlignment="1" applyProtection="1">
      <alignment horizontal="center"/>
      <protection hidden="1"/>
    </xf>
    <xf numFmtId="0" fontId="40" fillId="0" borderId="0" xfId="0" applyNumberFormat="1" applyFont="1" applyBorder="1" applyAlignment="1" applyProtection="1">
      <alignment horizontal="right"/>
      <protection hidden="1"/>
    </xf>
    <xf numFmtId="0" fontId="44" fillId="0" borderId="0" xfId="0" applyFont="1" applyAlignment="1" applyProtection="1">
      <alignment horizontal="center" wrapText="1"/>
      <protection locked="0" hidden="1"/>
    </xf>
    <xf numFmtId="0" fontId="44" fillId="0" borderId="0" xfId="0" applyFont="1" applyBorder="1" applyAlignment="1" applyProtection="1">
      <alignment horizontal="center" wrapText="1"/>
      <protection locked="0" hidden="1"/>
    </xf>
    <xf numFmtId="0" fontId="1" fillId="0" borderId="31" xfId="0" applyFont="1" applyBorder="1" applyAlignment="1" applyProtection="1">
      <alignment horizontal="center" vertical="center"/>
      <protection locked="0" hidden="1"/>
    </xf>
    <xf numFmtId="0" fontId="43" fillId="0" borderId="2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left" vertical="top" wrapText="1"/>
      <protection locked="0" hidden="1"/>
    </xf>
    <xf numFmtId="0" fontId="1" fillId="0" borderId="38" xfId="0" applyFont="1" applyBorder="1" applyAlignment="1" applyProtection="1">
      <alignment horizontal="left" vertical="top" wrapText="1"/>
      <protection locked="0" hidden="1"/>
    </xf>
    <xf numFmtId="0" fontId="1" fillId="0" borderId="50" xfId="0" applyFont="1" applyBorder="1" applyAlignment="1" applyProtection="1">
      <alignment horizontal="left" vertical="top" wrapText="1"/>
      <protection locked="0" hidden="1"/>
    </xf>
    <xf numFmtId="0" fontId="1" fillId="0" borderId="31" xfId="0" applyFont="1" applyBorder="1" applyAlignment="1" applyProtection="1">
      <alignment horizontal="left" vertical="top" wrapText="1"/>
      <protection locked="0" hidden="1"/>
    </xf>
    <xf numFmtId="0" fontId="1" fillId="0" borderId="47" xfId="0" applyFont="1" applyBorder="1" applyAlignment="1" applyProtection="1">
      <alignment horizontal="left" vertical="top" wrapText="1"/>
      <protection locked="0" hidden="1"/>
    </xf>
    <xf numFmtId="0" fontId="1" fillId="0" borderId="7" xfId="0" applyFont="1" applyBorder="1" applyAlignment="1" applyProtection="1">
      <alignment horizontal="left" vertical="top" wrapText="1"/>
      <protection locked="0" hidden="1"/>
    </xf>
    <xf numFmtId="0" fontId="1" fillId="0" borderId="72" xfId="0" applyFont="1" applyBorder="1" applyAlignment="1" applyProtection="1">
      <alignment horizontal="left" vertical="top" wrapText="1"/>
      <protection locked="0" hidden="1"/>
    </xf>
    <xf numFmtId="0" fontId="1" fillId="0" borderId="5" xfId="0" applyFont="1" applyBorder="1" applyAlignment="1" applyProtection="1">
      <alignment horizontal="left" vertical="top" wrapText="1"/>
      <protection locked="0" hidden="1"/>
    </xf>
    <xf numFmtId="0" fontId="1" fillId="0" borderId="23" xfId="0" applyFont="1" applyBorder="1" applyAlignment="1" applyProtection="1">
      <alignment horizontal="left" vertical="top" wrapText="1"/>
      <protection locked="0" hidden="1"/>
    </xf>
    <xf numFmtId="0" fontId="1" fillId="0" borderId="2" xfId="0" applyFont="1" applyBorder="1" applyAlignment="1" applyProtection="1">
      <alignment horizontal="left" vertical="top" wrapText="1"/>
      <protection locked="0" hidden="1"/>
    </xf>
    <xf numFmtId="0" fontId="1" fillId="0" borderId="29" xfId="0" applyFont="1" applyBorder="1" applyAlignment="1" applyProtection="1">
      <alignment horizontal="left" vertical="top" wrapText="1"/>
      <protection locked="0" hidden="1"/>
    </xf>
    <xf numFmtId="0" fontId="1" fillId="0" borderId="0" xfId="0" applyFont="1" applyBorder="1" applyAlignment="1" applyProtection="1">
      <alignment horizontal="left" vertical="top" wrapText="1"/>
      <protection locked="0" hidden="1"/>
    </xf>
    <xf numFmtId="0" fontId="1" fillId="0" borderId="30" xfId="0" applyFont="1" applyBorder="1" applyAlignment="1" applyProtection="1">
      <alignment horizontal="left" vertical="top" wrapText="1"/>
      <protection locked="0" hidden="1"/>
    </xf>
    <xf numFmtId="0" fontId="39" fillId="0" borderId="0" xfId="1" quotePrefix="1" applyNumberFormat="1" applyFont="1" applyFill="1" applyBorder="1" applyAlignment="1" applyProtection="1">
      <alignment horizontal="center" vertical="center"/>
      <protection hidden="1"/>
    </xf>
    <xf numFmtId="16" fontId="39" fillId="0" borderId="0" xfId="1" quotePrefix="1" applyNumberFormat="1" applyFont="1" applyFill="1" applyBorder="1" applyAlignment="1" applyProtection="1">
      <alignment horizontal="center" vertical="center"/>
      <protection hidden="1"/>
    </xf>
    <xf numFmtId="49" fontId="47" fillId="0" borderId="4" xfId="1" applyNumberFormat="1" applyFont="1" applyBorder="1" applyAlignment="1" applyProtection="1">
      <alignment horizontal="center" vertical="center"/>
      <protection locked="0"/>
    </xf>
    <xf numFmtId="49" fontId="48" fillId="0" borderId="4" xfId="1" applyNumberFormat="1" applyFont="1" applyFill="1" applyBorder="1" applyAlignment="1" applyProtection="1">
      <alignment horizontal="center" vertical="center"/>
      <protection hidden="1"/>
    </xf>
    <xf numFmtId="49" fontId="49" fillId="0" borderId="4" xfId="1" applyNumberFormat="1" applyFont="1" applyBorder="1" applyAlignment="1" applyProtection="1">
      <alignment horizontal="center" vertical="center"/>
      <protection locked="0"/>
    </xf>
    <xf numFmtId="49" fontId="47" fillId="0" borderId="4" xfId="1" applyNumberFormat="1" applyFont="1" applyBorder="1" applyAlignment="1" applyProtection="1">
      <alignment horizontal="center" vertical="center" wrapText="1"/>
      <protection locked="0"/>
    </xf>
    <xf numFmtId="0" fontId="39" fillId="0" borderId="0" xfId="1" applyFont="1" applyAlignment="1" applyProtection="1">
      <alignment horizontal="center" vertical="center"/>
      <protection hidden="1"/>
    </xf>
    <xf numFmtId="0" fontId="39" fillId="0" borderId="0" xfId="1" applyFont="1" applyFill="1" applyAlignment="1" applyProtection="1">
      <alignment horizontal="center" vertical="center"/>
      <protection hidden="1"/>
    </xf>
    <xf numFmtId="49" fontId="32" fillId="0" borderId="0" xfId="1" applyNumberFormat="1" applyFont="1" applyBorder="1" applyAlignment="1" applyProtection="1">
      <alignment horizontal="center" vertical="center"/>
      <protection hidden="1"/>
    </xf>
    <xf numFmtId="0" fontId="32" fillId="0" borderId="0" xfId="1" applyNumberFormat="1" applyFont="1" applyFill="1" applyBorder="1" applyAlignment="1" applyProtection="1">
      <alignment horizontal="center" vertical="center"/>
      <protection hidden="1"/>
    </xf>
    <xf numFmtId="0" fontId="39" fillId="0" borderId="0" xfId="1" applyNumberFormat="1" applyFont="1" applyBorder="1" applyAlignment="1" applyProtection="1">
      <alignment horizontal="center" vertical="center"/>
      <protection hidden="1"/>
    </xf>
    <xf numFmtId="0" fontId="39" fillId="0" borderId="0" xfId="1" applyFont="1" applyBorder="1" applyAlignment="1" applyProtection="1">
      <alignment horizontal="center" vertical="center"/>
      <protection hidden="1"/>
    </xf>
    <xf numFmtId="49" fontId="48" fillId="0" borderId="0" xfId="1" applyNumberFormat="1" applyFont="1" applyFill="1" applyBorder="1" applyAlignment="1" applyProtection="1">
      <alignment horizontal="center" vertical="center"/>
      <protection hidden="1"/>
    </xf>
    <xf numFmtId="49" fontId="48" fillId="0" borderId="0" xfId="1" applyNumberFormat="1" applyFont="1" applyBorder="1" applyAlignment="1" applyProtection="1">
      <alignment horizontal="center" vertical="center"/>
      <protection hidden="1"/>
    </xf>
    <xf numFmtId="0" fontId="48" fillId="0" borderId="0" xfId="1" applyNumberFormat="1" applyFont="1" applyFill="1" applyBorder="1" applyAlignment="1" applyProtection="1">
      <alignment horizontal="center" vertical="center"/>
      <protection hidden="1"/>
    </xf>
    <xf numFmtId="0" fontId="34" fillId="0" borderId="26" xfId="0" applyNumberFormat="1" applyFont="1" applyBorder="1" applyAlignment="1" applyProtection="1">
      <alignment horizontal="center" vertical="center"/>
      <protection hidden="1"/>
    </xf>
    <xf numFmtId="0" fontId="34" fillId="0" borderId="27" xfId="0" applyNumberFormat="1" applyFont="1" applyBorder="1" applyAlignment="1" applyProtection="1">
      <alignment horizontal="center" vertical="center"/>
      <protection hidden="1"/>
    </xf>
    <xf numFmtId="0" fontId="35" fillId="0" borderId="15" xfId="1" applyNumberFormat="1" applyFont="1" applyBorder="1" applyAlignment="1" applyProtection="1">
      <alignment horizontal="center" vertical="center"/>
      <protection hidden="1"/>
    </xf>
    <xf numFmtId="0" fontId="36" fillId="0" borderId="30" xfId="0" applyNumberFormat="1" applyFont="1" applyBorder="1" applyProtection="1">
      <protection hidden="1"/>
    </xf>
    <xf numFmtId="0" fontId="37" fillId="0" borderId="20" xfId="0" applyNumberFormat="1" applyFont="1" applyBorder="1" applyAlignment="1" applyProtection="1">
      <alignment horizontal="left" vertical="center" wrapText="1"/>
      <protection hidden="1"/>
    </xf>
    <xf numFmtId="0" fontId="37" fillId="0" borderId="23" xfId="0" applyNumberFormat="1" applyFont="1" applyBorder="1" applyAlignment="1" applyProtection="1">
      <alignment horizontal="left" vertical="center" wrapText="1"/>
      <protection hidden="1"/>
    </xf>
    <xf numFmtId="0" fontId="37" fillId="0" borderId="43" xfId="0" applyNumberFormat="1" applyFont="1" applyBorder="1" applyAlignment="1" applyProtection="1">
      <alignment vertical="center"/>
      <protection hidden="1"/>
    </xf>
    <xf numFmtId="0" fontId="37" fillId="0" borderId="30" xfId="0" applyNumberFormat="1" applyFont="1" applyBorder="1" applyAlignment="1" applyProtection="1">
      <alignment vertical="center" wrapText="1"/>
      <protection hidden="1"/>
    </xf>
    <xf numFmtId="0" fontId="37" fillId="0" borderId="20" xfId="0" applyNumberFormat="1" applyFont="1" applyBorder="1" applyProtection="1">
      <protection hidden="1"/>
    </xf>
    <xf numFmtId="0" fontId="37" fillId="0" borderId="23" xfId="0" applyNumberFormat="1" applyFont="1" applyBorder="1" applyAlignment="1" applyProtection="1">
      <alignment horizontal="right" vertical="center"/>
      <protection hidden="1"/>
    </xf>
    <xf numFmtId="0" fontId="35" fillId="0" borderId="23" xfId="1" applyNumberFormat="1" applyFont="1" applyBorder="1" applyAlignment="1" applyProtection="1">
      <alignment horizontal="center" vertical="center"/>
      <protection hidden="1"/>
    </xf>
    <xf numFmtId="0" fontId="36" fillId="0" borderId="23" xfId="0" applyNumberFormat="1" applyFont="1" applyBorder="1" applyProtection="1">
      <protection hidden="1"/>
    </xf>
    <xf numFmtId="0" fontId="37" fillId="0" borderId="20" xfId="0" applyNumberFormat="1" applyFont="1" applyBorder="1" applyAlignment="1" applyProtection="1">
      <alignment horizontal="center" vertical="center"/>
      <protection hidden="1"/>
    </xf>
    <xf numFmtId="0" fontId="37" fillId="0" borderId="23" xfId="0" applyNumberFormat="1" applyFont="1" applyBorder="1" applyAlignment="1" applyProtection="1">
      <alignment horizontal="right"/>
      <protection hidden="1"/>
    </xf>
    <xf numFmtId="0" fontId="35" fillId="0" borderId="5" xfId="1" applyNumberFormat="1" applyFont="1" applyBorder="1" applyAlignment="1" applyProtection="1">
      <alignment horizontal="center" vertical="center"/>
      <protection hidden="1"/>
    </xf>
    <xf numFmtId="0" fontId="36" fillId="0" borderId="45" xfId="0" applyNumberFormat="1" applyFont="1" applyBorder="1" applyProtection="1">
      <protection hidden="1"/>
    </xf>
    <xf numFmtId="0" fontId="37" fillId="0" borderId="45" xfId="0" applyNumberFormat="1" applyFont="1" applyBorder="1" applyAlignment="1" applyProtection="1">
      <alignment horizontal="left" vertical="center" wrapText="1"/>
      <protection hidden="1"/>
    </xf>
    <xf numFmtId="0" fontId="36" fillId="0" borderId="45" xfId="0" applyNumberFormat="1" applyFont="1" applyBorder="1" applyAlignment="1" applyProtection="1">
      <alignment wrapText="1"/>
      <protection hidden="1"/>
    </xf>
    <xf numFmtId="0" fontId="37" fillId="0" borderId="39" xfId="0" applyNumberFormat="1" applyFont="1" applyBorder="1" applyAlignment="1" applyProtection="1">
      <alignment horizontal="center" vertical="center"/>
      <protection hidden="1"/>
    </xf>
    <xf numFmtId="0" fontId="37" fillId="0" borderId="21" xfId="0" applyNumberFormat="1" applyFont="1" applyBorder="1" applyProtection="1">
      <protection hidden="1"/>
    </xf>
    <xf numFmtId="0" fontId="37" fillId="0" borderId="47" xfId="0" applyNumberFormat="1" applyFont="1" applyBorder="1" applyAlignment="1" applyProtection="1">
      <alignment horizontal="right"/>
      <protection hidden="1"/>
    </xf>
    <xf numFmtId="0" fontId="1" fillId="0" borderId="0" xfId="0" applyNumberFormat="1" applyFont="1" applyProtection="1">
      <protection hidden="1"/>
    </xf>
    <xf numFmtId="0" fontId="1" fillId="0" borderId="11" xfId="0" applyNumberFormat="1" applyFont="1" applyBorder="1" applyProtection="1">
      <protection hidden="1"/>
    </xf>
    <xf numFmtId="0" fontId="1" fillId="0" borderId="0" xfId="0" applyNumberFormat="1" applyFont="1" applyBorder="1" applyProtection="1">
      <protection hidden="1"/>
    </xf>
    <xf numFmtId="0" fontId="1" fillId="0" borderId="1" xfId="0" applyNumberFormat="1" applyFont="1" applyBorder="1" applyProtection="1">
      <protection hidden="1"/>
    </xf>
    <xf numFmtId="0" fontId="1" fillId="0" borderId="17" xfId="0" applyNumberFormat="1" applyFont="1" applyBorder="1" applyProtection="1">
      <protection hidden="1"/>
    </xf>
    <xf numFmtId="0" fontId="1" fillId="0" borderId="26" xfId="0" applyNumberFormat="1" applyFont="1" applyBorder="1" applyProtection="1">
      <protection hidden="1"/>
    </xf>
    <xf numFmtId="0" fontId="1" fillId="0" borderId="16" xfId="0" applyNumberFormat="1" applyFont="1" applyBorder="1" applyProtection="1">
      <protection hidden="1"/>
    </xf>
    <xf numFmtId="0" fontId="1" fillId="0" borderId="0" xfId="0" applyNumberFormat="1" applyFont="1" applyAlignment="1" applyProtection="1">
      <alignment horizontal="left" vertical="center" wrapText="1"/>
      <protection hidden="1"/>
    </xf>
    <xf numFmtId="0" fontId="1" fillId="0" borderId="0" xfId="0" applyNumberFormat="1" applyFont="1" applyAlignment="1" applyProtection="1">
      <alignment vertical="center"/>
      <protection hidden="1"/>
    </xf>
    <xf numFmtId="0" fontId="2" fillId="0" borderId="20" xfId="0" applyNumberFormat="1" applyFont="1" applyBorder="1" applyProtection="1">
      <protection hidden="1"/>
    </xf>
    <xf numFmtId="0" fontId="2" fillId="0" borderId="23" xfId="0" applyNumberFormat="1" applyFont="1" applyBorder="1" applyProtection="1">
      <protection hidden="1"/>
    </xf>
    <xf numFmtId="0" fontId="2" fillId="0" borderId="25" xfId="0" applyNumberFormat="1" applyFont="1" applyBorder="1" applyProtection="1">
      <protection hidden="1"/>
    </xf>
    <xf numFmtId="0" fontId="2" fillId="0" borderId="30" xfId="0" applyNumberFormat="1" applyFont="1" applyBorder="1" applyProtection="1">
      <protection hidden="1"/>
    </xf>
    <xf numFmtId="0" fontId="2" fillId="0" borderId="27" xfId="0" applyNumberFormat="1" applyFont="1" applyBorder="1" applyProtection="1">
      <protection hidden="1"/>
    </xf>
    <xf numFmtId="0" fontId="2" fillId="0" borderId="28" xfId="0" applyNumberFormat="1" applyFont="1" applyBorder="1" applyAlignment="1" applyProtection="1">
      <alignment horizontal="right" vertical="center"/>
      <protection hidden="1"/>
    </xf>
    <xf numFmtId="0" fontId="1" fillId="0" borderId="12" xfId="0" applyNumberFormat="1" applyFont="1" applyBorder="1" applyProtection="1">
      <protection hidden="1"/>
    </xf>
    <xf numFmtId="0" fontId="1" fillId="0" borderId="2" xfId="0" applyNumberFormat="1" applyFont="1" applyBorder="1" applyProtection="1">
      <protection hidden="1"/>
    </xf>
    <xf numFmtId="0" fontId="1" fillId="0" borderId="3" xfId="0" applyNumberFormat="1" applyFont="1" applyBorder="1" applyProtection="1">
      <protection hidden="1"/>
    </xf>
    <xf numFmtId="0" fontId="1" fillId="0" borderId="20" xfId="0" applyFont="1" applyBorder="1" applyProtection="1">
      <protection locked="0" hidden="1"/>
    </xf>
    <xf numFmtId="0" fontId="25" fillId="0" borderId="23" xfId="0" applyFont="1" applyBorder="1" applyAlignment="1" applyProtection="1">
      <alignment horizontal="left" vertical="center"/>
      <protection locked="0" hidden="1"/>
    </xf>
    <xf numFmtId="0" fontId="25" fillId="0" borderId="45" xfId="0" applyFont="1" applyBorder="1" applyAlignment="1" applyProtection="1">
      <alignment horizontal="center" vertical="center"/>
      <protection locked="0" hidden="1"/>
    </xf>
    <xf numFmtId="0" fontId="25" fillId="0" borderId="6" xfId="0" applyFont="1" applyBorder="1" applyAlignment="1" applyProtection="1">
      <alignment horizontal="center" vertical="center"/>
      <protection locked="0" hidden="1"/>
    </xf>
    <xf numFmtId="0" fontId="1" fillId="0" borderId="20" xfId="0" applyFont="1" applyBorder="1" applyAlignment="1" applyProtection="1">
      <alignment horizontal="center" vertical="center"/>
      <protection locked="0" hidden="1"/>
    </xf>
    <xf numFmtId="0" fontId="1" fillId="0" borderId="23" xfId="0" applyFont="1" applyBorder="1" applyAlignment="1" applyProtection="1">
      <alignment horizontal="left" vertical="center"/>
      <protection locked="0" hidden="1"/>
    </xf>
    <xf numFmtId="0" fontId="1" fillId="0" borderId="30" xfId="0" applyFont="1" applyBorder="1" applyAlignment="1" applyProtection="1">
      <alignment horizontal="center" vertical="center"/>
      <protection locked="0" hidden="1"/>
    </xf>
    <xf numFmtId="0" fontId="25" fillId="0" borderId="41" xfId="0" applyFont="1" applyBorder="1" applyAlignment="1" applyProtection="1">
      <alignment horizontal="center" vertical="center"/>
      <protection locked="0" hidden="1"/>
    </xf>
    <xf numFmtId="0" fontId="1" fillId="0" borderId="30" xfId="0" applyFont="1" applyBorder="1" applyAlignment="1" applyProtection="1">
      <alignment horizontal="left" vertical="center"/>
      <protection locked="0" hidden="1"/>
    </xf>
    <xf numFmtId="0" fontId="25" fillId="0" borderId="48" xfId="0" applyFont="1" applyBorder="1" applyAlignment="1" applyProtection="1">
      <alignment horizontal="center" vertical="center"/>
      <protection locked="0" hidden="1"/>
    </xf>
    <xf numFmtId="0" fontId="1" fillId="0" borderId="18" xfId="0" applyFont="1" applyBorder="1" applyAlignment="1" applyProtection="1">
      <alignment horizontal="center" vertical="center"/>
      <protection locked="0" hidden="1"/>
    </xf>
    <xf numFmtId="0" fontId="1" fillId="0" borderId="36" xfId="0" applyFont="1" applyBorder="1" applyAlignment="1" applyProtection="1">
      <alignment horizontal="left" vertical="center"/>
      <protection locked="0" hidden="1"/>
    </xf>
    <xf numFmtId="0" fontId="25" fillId="0" borderId="49" xfId="0" applyFont="1" applyBorder="1" applyAlignment="1" applyProtection="1">
      <alignment horizontal="center" vertical="center"/>
      <protection locked="0" hidden="1"/>
    </xf>
    <xf numFmtId="0" fontId="25" fillId="0" borderId="76" xfId="0" applyFont="1" applyBorder="1" applyAlignment="1" applyProtection="1">
      <alignment horizontal="center" vertical="center"/>
      <protection locked="0" hidden="1"/>
    </xf>
    <xf numFmtId="0" fontId="1" fillId="0" borderId="25" xfId="0" applyFont="1" applyBorder="1" applyProtection="1">
      <protection locked="0" hidden="1"/>
    </xf>
    <xf numFmtId="0" fontId="1" fillId="0" borderId="42" xfId="0" applyFont="1" applyBorder="1" applyAlignment="1" applyProtection="1">
      <alignment horizontal="right" vertical="center"/>
      <protection locked="0" hidden="1"/>
    </xf>
    <xf numFmtId="0" fontId="25" fillId="0" borderId="42" xfId="0" applyFont="1" applyBorder="1" applyAlignment="1" applyProtection="1">
      <alignment horizontal="center" vertical="center"/>
      <protection locked="0" hidden="1"/>
    </xf>
    <xf numFmtId="0" fontId="25" fillId="0" borderId="16" xfId="0" applyFont="1" applyBorder="1" applyAlignment="1" applyProtection="1">
      <alignment horizontal="center" vertical="center"/>
      <protection locked="0" hidden="1"/>
    </xf>
    <xf numFmtId="0" fontId="1" fillId="0" borderId="47" xfId="0" applyFont="1" applyBorder="1" applyProtection="1">
      <protection locked="0" hidden="1"/>
    </xf>
    <xf numFmtId="0" fontId="25" fillId="0" borderId="48" xfId="0" applyFont="1" applyBorder="1" applyAlignment="1" applyProtection="1">
      <alignment horizontal="left" vertical="center"/>
      <protection locked="0" hidden="1"/>
    </xf>
    <xf numFmtId="0" fontId="25" fillId="0" borderId="3" xfId="0" applyFont="1" applyBorder="1" applyAlignment="1" applyProtection="1">
      <alignment horizontal="center" vertical="center"/>
      <protection locked="0" hidden="1"/>
    </xf>
    <xf numFmtId="0" fontId="1" fillId="0" borderId="45" xfId="0" applyFont="1" applyBorder="1" applyAlignment="1" applyProtection="1">
      <alignment horizontal="left" vertical="center"/>
      <protection locked="0" hidden="1"/>
    </xf>
    <xf numFmtId="0" fontId="1" fillId="0" borderId="21" xfId="0" applyFont="1" applyBorder="1" applyAlignment="1" applyProtection="1">
      <alignment horizontal="center" vertical="center"/>
      <protection locked="0" hidden="1"/>
    </xf>
    <xf numFmtId="0" fontId="1" fillId="0" borderId="48" xfId="0" applyFont="1" applyBorder="1" applyAlignment="1" applyProtection="1">
      <alignment horizontal="left" vertical="center"/>
      <protection locked="0" hidden="1"/>
    </xf>
    <xf numFmtId="0" fontId="1" fillId="0" borderId="45" xfId="0" applyFont="1" applyBorder="1" applyAlignment="1" applyProtection="1">
      <alignment horizontal="center" vertical="center"/>
      <protection locked="0" hidden="1"/>
    </xf>
    <xf numFmtId="0" fontId="1" fillId="0" borderId="41" xfId="0" applyFont="1" applyBorder="1" applyAlignment="1" applyProtection="1">
      <alignment horizontal="left" vertical="center"/>
      <protection locked="0" hidden="1"/>
    </xf>
    <xf numFmtId="0" fontId="1" fillId="0" borderId="41" xfId="0" applyFont="1" applyBorder="1" applyAlignment="1" applyProtection="1">
      <alignment horizontal="left" vertical="center" wrapText="1"/>
      <protection locked="0" hidden="1"/>
    </xf>
    <xf numFmtId="0" fontId="1" fillId="0" borderId="42" xfId="0" applyFont="1" applyBorder="1" applyAlignment="1" applyProtection="1">
      <alignment horizontal="left" vertical="center"/>
      <protection locked="0" hidden="1"/>
    </xf>
    <xf numFmtId="0" fontId="1" fillId="0" borderId="30" xfId="0" applyFont="1" applyBorder="1" applyProtection="1">
      <protection locked="0" hidden="1"/>
    </xf>
    <xf numFmtId="0" fontId="1" fillId="0" borderId="41" xfId="0" applyFont="1" applyBorder="1" applyAlignment="1" applyProtection="1">
      <alignment horizontal="right" vertical="center"/>
      <protection locked="0" hidden="1"/>
    </xf>
    <xf numFmtId="0" fontId="1" fillId="0" borderId="27" xfId="0" applyFont="1" applyBorder="1" applyAlignment="1" applyProtection="1">
      <alignment horizontal="right" vertical="center"/>
      <protection locked="0" hidden="1"/>
    </xf>
    <xf numFmtId="0" fontId="25" fillId="0" borderId="6" xfId="0" applyFont="1" applyBorder="1" applyAlignment="1" applyProtection="1">
      <alignment horizontal="center" vertical="center"/>
      <protection hidden="1"/>
    </xf>
    <xf numFmtId="0" fontId="25" fillId="0" borderId="76" xfId="0" applyFont="1" applyBorder="1" applyAlignment="1" applyProtection="1">
      <alignment horizontal="center" vertical="center"/>
      <protection hidden="1"/>
    </xf>
    <xf numFmtId="0" fontId="25" fillId="0" borderId="42" xfId="0" applyFont="1" applyBorder="1" applyAlignment="1" applyProtection="1">
      <alignment horizontal="center" vertical="center"/>
      <protection hidden="1"/>
    </xf>
    <xf numFmtId="0" fontId="25" fillId="0" borderId="16" xfId="0" applyFont="1" applyBorder="1" applyAlignment="1" applyProtection="1">
      <alignment horizontal="center" vertical="center"/>
      <protection hidden="1"/>
    </xf>
    <xf numFmtId="0" fontId="25" fillId="0" borderId="40" xfId="0" applyFont="1" applyBorder="1" applyAlignment="1" applyProtection="1">
      <alignment horizontal="center" vertical="center"/>
      <protection hidden="1"/>
    </xf>
    <xf numFmtId="0" fontId="25" fillId="0" borderId="27" xfId="0" applyFont="1" applyBorder="1" applyAlignment="1" applyProtection="1">
      <alignment horizontal="center" vertical="center"/>
      <protection hidden="1"/>
    </xf>
    <xf numFmtId="0" fontId="1" fillId="0" borderId="45" xfId="0" applyFont="1" applyBorder="1" applyProtection="1">
      <protection locked="0" hidden="1"/>
    </xf>
    <xf numFmtId="0" fontId="1" fillId="0" borderId="6" xfId="0" applyFont="1" applyBorder="1" applyProtection="1">
      <protection locked="0" hidden="1"/>
    </xf>
    <xf numFmtId="0" fontId="25" fillId="0" borderId="10" xfId="0" applyFont="1" applyBorder="1" applyAlignment="1" applyProtection="1">
      <alignment horizontal="center" vertical="center"/>
      <protection locked="0" hidden="1"/>
    </xf>
    <xf numFmtId="0" fontId="1" fillId="0" borderId="38" xfId="0" applyFont="1" applyBorder="1" applyProtection="1">
      <protection locked="0" hidden="1"/>
    </xf>
    <xf numFmtId="0" fontId="25" fillId="0" borderId="10" xfId="0" applyFont="1" applyBorder="1" applyAlignment="1" applyProtection="1">
      <alignment horizontal="center" vertical="center"/>
      <protection hidden="1"/>
    </xf>
    <xf numFmtId="0" fontId="25" fillId="0" borderId="28" xfId="0" applyFont="1" applyBorder="1" applyAlignment="1" applyProtection="1">
      <alignment horizontal="center" vertical="center"/>
      <protection hidden="1"/>
    </xf>
    <xf numFmtId="0" fontId="7" fillId="0" borderId="32" xfId="1" applyFont="1" applyFill="1" applyBorder="1" applyAlignment="1" applyProtection="1">
      <alignment horizontal="center" textRotation="90" wrapText="1"/>
      <protection locked="0" hidden="1"/>
    </xf>
    <xf numFmtId="0" fontId="7" fillId="0" borderId="58" xfId="1" applyFont="1" applyFill="1" applyBorder="1" applyAlignment="1" applyProtection="1">
      <alignment horizontal="center" textRotation="90" wrapText="1"/>
      <protection locked="0" hidden="1"/>
    </xf>
    <xf numFmtId="0" fontId="7" fillId="0" borderId="16" xfId="1" applyFont="1" applyFill="1" applyBorder="1" applyAlignment="1" applyProtection="1">
      <alignment horizontal="center" textRotation="90" wrapText="1"/>
      <protection locked="0" hidden="1"/>
    </xf>
    <xf numFmtId="0" fontId="23" fillId="0" borderId="60" xfId="1" applyFont="1" applyFill="1" applyBorder="1" applyAlignment="1" applyProtection="1">
      <alignment horizontal="center" textRotation="90" wrapText="1"/>
      <protection locked="0" hidden="1"/>
    </xf>
    <xf numFmtId="0" fontId="24" fillId="0" borderId="28" xfId="1" applyFont="1" applyFill="1" applyBorder="1" applyAlignment="1" applyProtection="1">
      <alignment horizontal="center" textRotation="90" wrapText="1"/>
      <protection locked="0" hidden="1"/>
    </xf>
    <xf numFmtId="0" fontId="24" fillId="0" borderId="27" xfId="1" applyFont="1" applyFill="1" applyBorder="1" applyAlignment="1" applyProtection="1">
      <alignment horizontal="center" textRotation="90" wrapText="1"/>
      <protection locked="0" hidden="1"/>
    </xf>
    <xf numFmtId="0" fontId="7" fillId="0" borderId="57" xfId="1" applyFont="1" applyFill="1" applyBorder="1" applyAlignment="1" applyProtection="1">
      <alignment horizontal="center" textRotation="90" wrapText="1"/>
      <protection locked="0" hidden="1"/>
    </xf>
    <xf numFmtId="0" fontId="23" fillId="0" borderId="58" xfId="1" applyFont="1" applyFill="1" applyBorder="1" applyAlignment="1" applyProtection="1">
      <alignment horizontal="center" textRotation="90" wrapText="1"/>
      <protection locked="0" hidden="1"/>
    </xf>
    <xf numFmtId="0" fontId="7" fillId="0" borderId="59" xfId="1" applyFont="1" applyFill="1" applyBorder="1" applyAlignment="1" applyProtection="1">
      <alignment horizontal="center" textRotation="90" wrapText="1"/>
      <protection locked="0" hidden="1"/>
    </xf>
    <xf numFmtId="0" fontId="7" fillId="0" borderId="60" xfId="1" applyFont="1" applyFill="1" applyBorder="1" applyAlignment="1" applyProtection="1">
      <alignment horizontal="center" textRotation="90" wrapText="1"/>
      <protection locked="0" hidden="1"/>
    </xf>
    <xf numFmtId="0" fontId="24" fillId="0" borderId="14" xfId="1" applyFont="1" applyFill="1" applyBorder="1" applyAlignment="1" applyProtection="1">
      <alignment horizontal="center" textRotation="90" wrapText="1"/>
      <protection locked="0" hidden="1"/>
    </xf>
    <xf numFmtId="0" fontId="25" fillId="0" borderId="19" xfId="0" applyFont="1" applyBorder="1" applyAlignment="1" applyProtection="1">
      <alignment horizontal="center" vertical="center"/>
      <protection locked="0" hidden="1"/>
    </xf>
    <xf numFmtId="0" fontId="25" fillId="0" borderId="67" xfId="0" applyFont="1" applyBorder="1" applyAlignment="1" applyProtection="1">
      <alignment horizontal="center" vertical="center"/>
      <protection locked="0" hidden="1"/>
    </xf>
    <xf numFmtId="0" fontId="25" fillId="0" borderId="61" xfId="0" applyFont="1" applyBorder="1" applyAlignment="1" applyProtection="1">
      <alignment horizontal="center" vertical="center"/>
      <protection locked="0" hidden="1"/>
    </xf>
    <xf numFmtId="0" fontId="1" fillId="0" borderId="68" xfId="0" applyFont="1" applyBorder="1" applyProtection="1">
      <protection locked="0" hidden="1"/>
    </xf>
    <xf numFmtId="0" fontId="25" fillId="0" borderId="62" xfId="0" applyFont="1" applyBorder="1" applyAlignment="1" applyProtection="1">
      <alignment horizontal="center" vertical="center"/>
      <protection locked="0" hidden="1"/>
    </xf>
    <xf numFmtId="0" fontId="25" fillId="0" borderId="63" xfId="0" applyFont="1" applyBorder="1" applyAlignment="1" applyProtection="1">
      <alignment horizontal="center" vertical="center"/>
      <protection locked="0" hidden="1"/>
    </xf>
    <xf numFmtId="0" fontId="25" fillId="0" borderId="64" xfId="0" applyFont="1" applyBorder="1" applyAlignment="1" applyProtection="1">
      <alignment horizontal="center" vertical="center"/>
      <protection locked="0" hidden="1"/>
    </xf>
    <xf numFmtId="0" fontId="25" fillId="0" borderId="15" xfId="0" applyFont="1" applyBorder="1" applyAlignment="1" applyProtection="1">
      <alignment horizontal="center" vertical="center"/>
      <protection locked="0" hidden="1"/>
    </xf>
    <xf numFmtId="0" fontId="1" fillId="0" borderId="15" xfId="0" applyFont="1" applyBorder="1" applyProtection="1">
      <protection locked="0" hidden="1"/>
    </xf>
    <xf numFmtId="0" fontId="25" fillId="0" borderId="4" xfId="0" applyFont="1" applyBorder="1" applyAlignment="1" applyProtection="1">
      <alignment horizontal="center" vertical="center"/>
      <protection locked="0" hidden="1"/>
    </xf>
    <xf numFmtId="0" fontId="25" fillId="0" borderId="20" xfId="0" applyFont="1" applyBorder="1" applyAlignment="1" applyProtection="1">
      <alignment horizontal="center" vertical="center"/>
      <protection locked="0" hidden="1"/>
    </xf>
    <xf numFmtId="0" fontId="25" fillId="0" borderId="66" xfId="0" applyFont="1" applyBorder="1" applyAlignment="1" applyProtection="1">
      <alignment horizontal="center" vertical="center"/>
      <protection locked="0" hidden="1"/>
    </xf>
    <xf numFmtId="0" fontId="25" fillId="0" borderId="23" xfId="0" applyFont="1" applyBorder="1" applyAlignment="1" applyProtection="1">
      <alignment horizontal="center" vertical="center"/>
      <protection locked="0" hidden="1"/>
    </xf>
    <xf numFmtId="0" fontId="1" fillId="0" borderId="23" xfId="0" applyFont="1" applyBorder="1" applyProtection="1">
      <protection locked="0" hidden="1"/>
    </xf>
    <xf numFmtId="0" fontId="25" fillId="0" borderId="22" xfId="0" applyFont="1" applyBorder="1" applyAlignment="1" applyProtection="1">
      <alignment horizontal="center" vertical="center"/>
      <protection locked="0" hidden="1"/>
    </xf>
    <xf numFmtId="0" fontId="25" fillId="0" borderId="30" xfId="0" applyFont="1" applyBorder="1" applyAlignment="1" applyProtection="1">
      <alignment horizontal="center" vertical="center"/>
      <protection locked="0" hidden="1"/>
    </xf>
    <xf numFmtId="0" fontId="25" fillId="0" borderId="32" xfId="0" applyFont="1" applyBorder="1" applyAlignment="1" applyProtection="1">
      <alignment horizontal="center" vertical="center"/>
      <protection locked="0" hidden="1"/>
    </xf>
    <xf numFmtId="0" fontId="25" fillId="0" borderId="55" xfId="0" applyFont="1" applyBorder="1" applyAlignment="1" applyProtection="1">
      <alignment horizontal="center" vertical="center"/>
      <protection locked="0" hidden="1"/>
    </xf>
    <xf numFmtId="0" fontId="25" fillId="0" borderId="65" xfId="0" applyFont="1" applyBorder="1" applyAlignment="1" applyProtection="1">
      <alignment horizontal="center" vertical="center"/>
      <protection locked="0" hidden="1"/>
    </xf>
    <xf numFmtId="0" fontId="25" fillId="0" borderId="25" xfId="0" applyFont="1" applyBorder="1" applyAlignment="1" applyProtection="1">
      <alignment horizontal="center" vertical="center"/>
      <protection locked="0" hidden="1"/>
    </xf>
    <xf numFmtId="0" fontId="1" fillId="0" borderId="42" xfId="0" applyFont="1" applyBorder="1" applyProtection="1">
      <protection locked="0" hidden="1"/>
    </xf>
    <xf numFmtId="0" fontId="25" fillId="0" borderId="1" xfId="0" applyFont="1" applyBorder="1" applyAlignment="1" applyProtection="1">
      <alignment horizontal="center" vertical="center"/>
      <protection locked="0" hidden="1"/>
    </xf>
    <xf numFmtId="0" fontId="25" fillId="0" borderId="71" xfId="0" applyFont="1" applyBorder="1" applyAlignment="1" applyProtection="1">
      <alignment horizontal="center" vertical="center"/>
      <protection locked="0" hidden="1"/>
    </xf>
    <xf numFmtId="0" fontId="25" fillId="0" borderId="72" xfId="0" applyFont="1" applyBorder="1" applyAlignment="1" applyProtection="1">
      <alignment horizontal="center" vertical="center"/>
      <protection locked="0" hidden="1"/>
    </xf>
    <xf numFmtId="0" fontId="1" fillId="0" borderId="72" xfId="0" applyFont="1" applyBorder="1" applyProtection="1">
      <protection locked="0" hidden="1"/>
    </xf>
    <xf numFmtId="0" fontId="1" fillId="0" borderId="10" xfId="0" applyFont="1" applyBorder="1" applyProtection="1">
      <protection locked="0" hidden="1"/>
    </xf>
    <xf numFmtId="0" fontId="55" fillId="0" borderId="27" xfId="0" applyFont="1" applyBorder="1" applyAlignment="1" applyProtection="1">
      <alignment horizontal="center" vertical="center"/>
      <protection locked="0" hidden="1"/>
    </xf>
    <xf numFmtId="0" fontId="55" fillId="0" borderId="28" xfId="0" applyFont="1" applyBorder="1" applyAlignment="1" applyProtection="1">
      <alignment horizontal="center" vertical="center"/>
      <protection locked="0" hidden="1"/>
    </xf>
    <xf numFmtId="0" fontId="1" fillId="0" borderId="62" xfId="0" applyFont="1" applyBorder="1" applyProtection="1">
      <protection locked="0" hidden="1"/>
    </xf>
    <xf numFmtId="0" fontId="25" fillId="0" borderId="73" xfId="0" applyFont="1" applyBorder="1" applyAlignment="1" applyProtection="1">
      <alignment horizontal="center" vertical="center"/>
      <protection locked="0" hidden="1"/>
    </xf>
    <xf numFmtId="0" fontId="25" fillId="0" borderId="5" xfId="0" applyFont="1" applyBorder="1" applyAlignment="1" applyProtection="1">
      <alignment horizontal="center" vertical="center"/>
      <protection locked="0" hidden="1"/>
    </xf>
    <xf numFmtId="0" fontId="25" fillId="0" borderId="56" xfId="0" applyFont="1" applyBorder="1" applyAlignment="1" applyProtection="1">
      <alignment horizontal="center" vertical="center"/>
      <protection locked="0" hidden="1"/>
    </xf>
    <xf numFmtId="0" fontId="25" fillId="0" borderId="18" xfId="0" applyFont="1" applyBorder="1" applyAlignment="1" applyProtection="1">
      <alignment horizontal="center" vertical="center"/>
      <protection locked="0" hidden="1"/>
    </xf>
    <xf numFmtId="0" fontId="1" fillId="0" borderId="49" xfId="0" applyFont="1" applyBorder="1" applyProtection="1">
      <protection locked="0" hidden="1"/>
    </xf>
    <xf numFmtId="0" fontId="25" fillId="0" borderId="0" xfId="0" applyFont="1" applyBorder="1" applyAlignment="1" applyProtection="1">
      <alignment horizontal="center" vertical="center"/>
      <protection locked="0" hidden="1"/>
    </xf>
    <xf numFmtId="0" fontId="1" fillId="0" borderId="41" xfId="0" applyFont="1" applyBorder="1" applyProtection="1">
      <protection locked="0" hidden="1"/>
    </xf>
    <xf numFmtId="0" fontId="55" fillId="0" borderId="42" xfId="0" applyFont="1" applyBorder="1" applyAlignment="1" applyProtection="1">
      <alignment horizontal="center" vertical="center"/>
      <protection locked="0" hidden="1"/>
    </xf>
    <xf numFmtId="0" fontId="1" fillId="0" borderId="2" xfId="0" applyFont="1" applyBorder="1" applyAlignment="1" applyProtection="1">
      <protection locked="0" hidden="1"/>
    </xf>
    <xf numFmtId="0" fontId="43" fillId="0" borderId="68" xfId="0" applyFont="1" applyBorder="1" applyAlignment="1" applyProtection="1">
      <alignment horizontal="center" vertical="center"/>
      <protection hidden="1"/>
    </xf>
    <xf numFmtId="0" fontId="43" fillId="0" borderId="48" xfId="0" applyFont="1" applyBorder="1" applyAlignment="1" applyProtection="1">
      <alignment horizontal="center" vertical="center"/>
      <protection hidden="1"/>
    </xf>
    <xf numFmtId="0" fontId="43" fillId="0" borderId="45" xfId="0" applyFont="1" applyBorder="1" applyAlignment="1" applyProtection="1">
      <alignment horizontal="center" vertical="center"/>
      <protection hidden="1"/>
    </xf>
    <xf numFmtId="0" fontId="43" fillId="0" borderId="47" xfId="0" applyFont="1" applyBorder="1" applyAlignment="1" applyProtection="1">
      <alignment horizontal="center" vertical="center"/>
      <protection hidden="1"/>
    </xf>
    <xf numFmtId="0" fontId="56" fillId="0" borderId="13" xfId="0" applyFont="1" applyBorder="1" applyAlignment="1" applyProtection="1">
      <alignment horizontal="center" vertical="center"/>
      <protection hidden="1"/>
    </xf>
    <xf numFmtId="0" fontId="55" fillId="0" borderId="28" xfId="0" applyFont="1" applyBorder="1" applyAlignment="1" applyProtection="1">
      <alignment horizontal="center" vertical="center"/>
      <protection hidden="1"/>
    </xf>
    <xf numFmtId="0" fontId="43" fillId="0" borderId="30" xfId="0" applyFont="1" applyBorder="1" applyAlignment="1" applyProtection="1">
      <alignment horizontal="center" vertical="center"/>
      <protection hidden="1"/>
    </xf>
    <xf numFmtId="0" fontId="56" fillId="0" borderId="40" xfId="0" applyFont="1" applyBorder="1" applyAlignment="1" applyProtection="1">
      <alignment horizontal="center" vertical="center"/>
      <protection hidden="1"/>
    </xf>
    <xf numFmtId="0" fontId="56" fillId="0" borderId="27" xfId="0" applyFont="1" applyBorder="1" applyAlignment="1" applyProtection="1">
      <alignment horizontal="center" vertical="center"/>
      <protection hidden="1"/>
    </xf>
    <xf numFmtId="0" fontId="55" fillId="0" borderId="27" xfId="0" applyFont="1" applyBorder="1" applyAlignment="1" applyProtection="1">
      <alignment horizontal="center" vertical="center"/>
      <protection hidden="1"/>
    </xf>
    <xf numFmtId="0" fontId="43" fillId="0" borderId="29" xfId="0" applyFont="1" applyBorder="1" applyAlignment="1" applyProtection="1">
      <alignment horizontal="center" vertical="center"/>
      <protection hidden="1"/>
    </xf>
    <xf numFmtId="0" fontId="25" fillId="0" borderId="68" xfId="0" applyFont="1" applyBorder="1" applyAlignment="1" applyProtection="1">
      <alignment horizontal="center" vertical="center"/>
      <protection locked="0" hidden="1"/>
    </xf>
    <xf numFmtId="0" fontId="25" fillId="0" borderId="38" xfId="0" applyFont="1" applyBorder="1" applyAlignment="1" applyProtection="1">
      <alignment horizontal="center" vertical="center"/>
      <protection locked="0" hidden="1"/>
    </xf>
    <xf numFmtId="0" fontId="55" fillId="0" borderId="15" xfId="0" applyFont="1" applyBorder="1" applyAlignment="1" applyProtection="1">
      <alignment horizontal="center" vertical="center"/>
      <protection locked="0" hidden="1"/>
    </xf>
    <xf numFmtId="0" fontId="55" fillId="0" borderId="38" xfId="0" applyFont="1" applyBorder="1" applyAlignment="1" applyProtection="1">
      <alignment horizontal="center" vertical="center"/>
      <protection locked="0" hidden="1"/>
    </xf>
    <xf numFmtId="0" fontId="55" fillId="0" borderId="23" xfId="0" applyFont="1" applyBorder="1" applyAlignment="1" applyProtection="1">
      <alignment horizontal="center" vertical="center"/>
      <protection locked="0" hidden="1"/>
    </xf>
    <xf numFmtId="0" fontId="55" fillId="0" borderId="6" xfId="0" applyFont="1" applyBorder="1" applyAlignment="1" applyProtection="1">
      <alignment horizontal="center" vertical="center"/>
      <protection locked="0" hidden="1"/>
    </xf>
    <xf numFmtId="0" fontId="55" fillId="0" borderId="30" xfId="0" applyFont="1" applyBorder="1" applyAlignment="1" applyProtection="1">
      <alignment horizontal="center" vertical="center"/>
      <protection locked="0" hidden="1"/>
    </xf>
    <xf numFmtId="0" fontId="55" fillId="0" borderId="1" xfId="0" applyFont="1" applyBorder="1" applyAlignment="1" applyProtection="1">
      <alignment horizontal="center" vertical="center"/>
      <protection locked="0" hidden="1"/>
    </xf>
    <xf numFmtId="0" fontId="55" fillId="0" borderId="10" xfId="0" applyFont="1" applyBorder="1" applyAlignment="1" applyProtection="1">
      <alignment horizontal="center" vertical="center"/>
      <protection locked="0" hidden="1"/>
    </xf>
    <xf numFmtId="0" fontId="55" fillId="0" borderId="45" xfId="0" applyFont="1" applyBorder="1" applyAlignment="1" applyProtection="1">
      <alignment horizontal="center" vertical="center"/>
      <protection locked="0" hidden="1"/>
    </xf>
    <xf numFmtId="0" fontId="55" fillId="0" borderId="3" xfId="0" applyFont="1" applyBorder="1" applyAlignment="1" applyProtection="1">
      <alignment horizontal="center" vertical="center"/>
      <protection locked="0" hidden="1"/>
    </xf>
    <xf numFmtId="0" fontId="55" fillId="0" borderId="41" xfId="0" applyFont="1" applyBorder="1" applyAlignment="1" applyProtection="1">
      <alignment horizontal="center" vertical="center"/>
      <protection locked="0" hidden="1"/>
    </xf>
    <xf numFmtId="0" fontId="57" fillId="0" borderId="42" xfId="0" applyFont="1" applyBorder="1" applyAlignment="1" applyProtection="1">
      <alignment horizontal="center" vertical="center"/>
      <protection locked="0" hidden="1"/>
    </xf>
    <xf numFmtId="0" fontId="43" fillId="0" borderId="40" xfId="0" applyFont="1" applyBorder="1" applyAlignment="1" applyProtection="1">
      <alignment horizontal="center" vertical="center"/>
      <protection hidden="1"/>
    </xf>
    <xf numFmtId="0" fontId="57" fillId="0" borderId="28" xfId="0" applyFont="1" applyBorder="1" applyAlignment="1" applyProtection="1">
      <alignment horizontal="center" vertical="center"/>
      <protection hidden="1"/>
    </xf>
    <xf numFmtId="0" fontId="1" fillId="0" borderId="71" xfId="0" applyFont="1" applyBorder="1" applyAlignment="1" applyProtection="1">
      <alignment horizontal="left" vertical="top" wrapText="1"/>
      <protection locked="0" hidden="1"/>
    </xf>
    <xf numFmtId="0" fontId="39" fillId="0" borderId="0" xfId="1" applyNumberFormat="1" applyFont="1" applyFill="1" applyBorder="1" applyAlignment="1" applyProtection="1">
      <alignment horizontal="center"/>
      <protection locked="0" hidden="1"/>
    </xf>
    <xf numFmtId="0" fontId="40" fillId="0" borderId="0" xfId="0" applyNumberFormat="1" applyFont="1" applyBorder="1" applyAlignment="1" applyProtection="1">
      <alignment horizontal="center"/>
      <protection locked="0" hidden="1"/>
    </xf>
    <xf numFmtId="0" fontId="40" fillId="0" borderId="0" xfId="0" applyNumberFormat="1" applyFont="1" applyBorder="1" applyAlignment="1" applyProtection="1">
      <alignment horizontal="right"/>
      <protection locked="0" hidden="1"/>
    </xf>
    <xf numFmtId="0" fontId="39" fillId="0" borderId="0" xfId="1" applyNumberFormat="1" applyFont="1" applyFill="1" applyBorder="1" applyAlignment="1" applyProtection="1">
      <alignment horizontal="left" vertical="center"/>
      <protection locked="0" hidden="1"/>
    </xf>
    <xf numFmtId="0" fontId="40" fillId="0" borderId="0" xfId="0" quotePrefix="1" applyNumberFormat="1" applyFont="1" applyBorder="1" applyAlignment="1" applyProtection="1">
      <alignment horizontal="left" wrapText="1"/>
      <protection locked="0" hidden="1"/>
    </xf>
    <xf numFmtId="0" fontId="40" fillId="0" borderId="0" xfId="0" applyNumberFormat="1" applyFont="1" applyAlignment="1" applyProtection="1">
      <alignment horizontal="left" wrapText="1"/>
      <protection locked="0" hidden="1"/>
    </xf>
    <xf numFmtId="0" fontId="40" fillId="0" borderId="0" xfId="0" applyNumberFormat="1" applyFont="1" applyProtection="1">
      <protection locked="0" hidden="1"/>
    </xf>
    <xf numFmtId="0" fontId="40" fillId="0" borderId="0" xfId="0" applyNumberFormat="1" applyFont="1" applyAlignment="1" applyProtection="1">
      <alignment wrapText="1"/>
      <protection locked="0" hidden="1"/>
    </xf>
    <xf numFmtId="0" fontId="32" fillId="0" borderId="0" xfId="1" applyNumberFormat="1" applyFont="1" applyProtection="1">
      <protection locked="0" hidden="1"/>
    </xf>
    <xf numFmtId="16" fontId="40" fillId="0" borderId="0" xfId="0" quotePrefix="1" applyNumberFormat="1" applyFont="1" applyBorder="1" applyAlignment="1" applyProtection="1">
      <alignment horizontal="left" wrapText="1"/>
      <protection locked="0" hidden="1"/>
    </xf>
    <xf numFmtId="0" fontId="40" fillId="2" borderId="0" xfId="0" applyNumberFormat="1" applyFont="1" applyFill="1" applyBorder="1" applyAlignment="1" applyProtection="1">
      <alignment vertical="top" wrapText="1"/>
      <protection locked="0" hidden="1"/>
    </xf>
    <xf numFmtId="0" fontId="41" fillId="0" borderId="0" xfId="0" quotePrefix="1" applyNumberFormat="1" applyFont="1" applyBorder="1" applyAlignment="1" applyProtection="1">
      <alignment horizontal="left" wrapText="1"/>
      <protection locked="0" hidden="1"/>
    </xf>
    <xf numFmtId="0" fontId="41" fillId="0" borderId="0" xfId="1" applyNumberFormat="1" applyFont="1" applyFill="1" applyBorder="1" applyAlignment="1" applyProtection="1">
      <alignment horizontal="left" vertical="center"/>
      <protection locked="0" hidden="1"/>
    </xf>
    <xf numFmtId="0" fontId="40" fillId="0" borderId="0" xfId="0" applyNumberFormat="1" applyFont="1" applyAlignment="1" applyProtection="1">
      <alignment horizontal="left"/>
      <protection locked="0" hidden="1"/>
    </xf>
    <xf numFmtId="0" fontId="1" fillId="0" borderId="36" xfId="0" applyFont="1" applyBorder="1" applyAlignment="1" applyProtection="1">
      <alignment horizontal="left" vertical="top" wrapText="1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1" fillId="0" borderId="72" xfId="0" applyFont="1" applyBorder="1" applyAlignment="1" applyProtection="1">
      <alignment horizontal="left" vertical="top" wrapText="1"/>
      <protection hidden="1"/>
    </xf>
    <xf numFmtId="0" fontId="1" fillId="0" borderId="11" xfId="0" applyFont="1" applyBorder="1" applyProtection="1">
      <protection locked="0" hidden="1"/>
    </xf>
    <xf numFmtId="0" fontId="39" fillId="0" borderId="0" xfId="1" applyNumberFormat="1" applyFont="1" applyAlignment="1" applyProtection="1">
      <alignment horizontal="center"/>
      <protection locked="0" hidden="1"/>
    </xf>
    <xf numFmtId="0" fontId="39" fillId="0" borderId="0" xfId="1" applyNumberFormat="1" applyFont="1" applyFill="1" applyProtection="1">
      <protection locked="0" hidden="1"/>
    </xf>
    <xf numFmtId="0" fontId="39" fillId="0" borderId="0" xfId="1" applyNumberFormat="1" applyFont="1" applyAlignment="1" applyProtection="1">
      <alignment horizontal="left"/>
      <protection locked="0" hidden="1"/>
    </xf>
    <xf numFmtId="0" fontId="39" fillId="0" borderId="0" xfId="1" applyNumberFormat="1" applyFont="1" applyFill="1" applyAlignment="1" applyProtection="1">
      <alignment horizontal="left"/>
      <protection locked="0" hidden="1"/>
    </xf>
    <xf numFmtId="0" fontId="39" fillId="0" borderId="0" xfId="1" quotePrefix="1" applyNumberFormat="1" applyFont="1" applyAlignment="1" applyProtection="1">
      <alignment horizontal="center"/>
      <protection locked="0" hidden="1"/>
    </xf>
    <xf numFmtId="0" fontId="39" fillId="0" borderId="0" xfId="1" applyNumberFormat="1" applyFont="1" applyFill="1" applyAlignment="1" applyProtection="1">
      <alignment horizontal="left"/>
      <protection hidden="1"/>
    </xf>
    <xf numFmtId="0" fontId="39" fillId="0" borderId="0" xfId="1" applyNumberFormat="1" applyFont="1" applyFill="1" applyBorder="1" applyAlignment="1" applyProtection="1">
      <alignment horizontal="center" vertical="center"/>
      <protection locked="0" hidden="1"/>
    </xf>
    <xf numFmtId="0" fontId="39" fillId="0" borderId="0" xfId="1" quotePrefix="1" applyNumberFormat="1" applyFont="1" applyFill="1" applyBorder="1" applyAlignment="1" applyProtection="1">
      <alignment horizontal="center" vertical="center"/>
      <protection locked="0" hidden="1"/>
    </xf>
    <xf numFmtId="16" fontId="39" fillId="0" borderId="0" xfId="1" quotePrefix="1" applyNumberFormat="1" applyFont="1" applyFill="1" applyBorder="1" applyAlignment="1" applyProtection="1">
      <alignment horizontal="center" vertical="center"/>
      <protection locked="0" hidden="1"/>
    </xf>
    <xf numFmtId="0" fontId="39" fillId="0" borderId="0" xfId="1" applyFont="1" applyFill="1" applyProtection="1">
      <protection locked="0" hidden="1"/>
    </xf>
    <xf numFmtId="0" fontId="61" fillId="0" borderId="21" xfId="2" applyNumberFormat="1" applyFont="1" applyBorder="1" applyAlignment="1" applyProtection="1">
      <alignment horizontal="center" vertical="center"/>
      <protection hidden="1"/>
    </xf>
    <xf numFmtId="0" fontId="62" fillId="0" borderId="22" xfId="0" applyNumberFormat="1" applyFont="1" applyBorder="1" applyAlignment="1" applyProtection="1">
      <alignment horizontal="center" vertical="center" wrapText="1"/>
      <protection hidden="1"/>
    </xf>
    <xf numFmtId="0" fontId="62" fillId="0" borderId="6" xfId="0" applyNumberFormat="1" applyFont="1" applyBorder="1" applyAlignment="1" applyProtection="1">
      <alignment horizontal="center" vertical="center" wrapText="1"/>
      <protection hidden="1"/>
    </xf>
    <xf numFmtId="0" fontId="63" fillId="0" borderId="21" xfId="2" quotePrefix="1" applyNumberFormat="1" applyFont="1" applyBorder="1" applyAlignment="1" applyProtection="1">
      <alignment horizontal="center" vertical="center"/>
      <protection hidden="1"/>
    </xf>
    <xf numFmtId="0" fontId="62" fillId="0" borderId="37" xfId="0" applyNumberFormat="1" applyFont="1" applyBorder="1" applyAlignment="1" applyProtection="1">
      <alignment horizontal="center" vertical="center"/>
      <protection hidden="1"/>
    </xf>
    <xf numFmtId="0" fontId="62" fillId="0" borderId="1" xfId="0" applyNumberFormat="1" applyFont="1" applyBorder="1" applyAlignment="1" applyProtection="1">
      <alignment horizontal="center" vertical="center"/>
      <protection hidden="1"/>
    </xf>
    <xf numFmtId="0" fontId="62" fillId="0" borderId="20" xfId="0" applyNumberFormat="1" applyFont="1" applyBorder="1" applyAlignment="1" applyProtection="1">
      <alignment horizontal="center" vertical="center"/>
      <protection hidden="1"/>
    </xf>
    <xf numFmtId="0" fontId="62" fillId="0" borderId="73" xfId="0" applyNumberFormat="1" applyFont="1" applyBorder="1" applyAlignment="1" applyProtection="1">
      <alignment horizontal="center" vertical="center"/>
      <protection hidden="1"/>
    </xf>
    <xf numFmtId="0" fontId="62" fillId="0" borderId="4" xfId="0" applyNumberFormat="1" applyFont="1" applyBorder="1" applyAlignment="1" applyProtection="1">
      <alignment horizontal="center" vertical="center"/>
      <protection hidden="1"/>
    </xf>
    <xf numFmtId="0" fontId="62" fillId="0" borderId="22" xfId="0" applyNumberFormat="1" applyFont="1" applyBorder="1" applyAlignment="1" applyProtection="1">
      <alignment horizontal="center" vertical="center"/>
      <protection hidden="1"/>
    </xf>
    <xf numFmtId="0" fontId="62" fillId="0" borderId="6" xfId="0" applyNumberFormat="1" applyFont="1" applyBorder="1" applyAlignment="1" applyProtection="1">
      <alignment horizontal="center" vertical="center"/>
      <protection hidden="1"/>
    </xf>
    <xf numFmtId="0" fontId="50" fillId="0" borderId="22" xfId="0" applyNumberFormat="1" applyFont="1" applyBorder="1" applyAlignment="1" applyProtection="1">
      <alignment horizontal="center" vertical="center"/>
      <protection hidden="1"/>
    </xf>
    <xf numFmtId="0" fontId="50" fillId="0" borderId="6" xfId="0" applyNumberFormat="1" applyFont="1" applyBorder="1" applyAlignment="1" applyProtection="1">
      <alignment horizontal="center" vertical="center"/>
      <protection hidden="1"/>
    </xf>
    <xf numFmtId="0" fontId="50" fillId="0" borderId="73" xfId="0" applyNumberFormat="1" applyFont="1" applyBorder="1" applyAlignment="1" applyProtection="1">
      <alignment horizontal="center" vertical="center"/>
      <protection hidden="1"/>
    </xf>
    <xf numFmtId="0" fontId="50" fillId="0" borderId="4" xfId="0" applyNumberFormat="1" applyFont="1" applyBorder="1" applyAlignment="1" applyProtection="1">
      <alignment horizontal="center" vertical="center"/>
      <protection hidden="1"/>
    </xf>
    <xf numFmtId="0" fontId="61" fillId="0" borderId="20" xfId="2" applyNumberFormat="1" applyFont="1" applyBorder="1" applyAlignment="1" applyProtection="1">
      <alignment horizontal="center" vertical="center"/>
      <protection hidden="1"/>
    </xf>
    <xf numFmtId="0" fontId="62" fillId="0" borderId="3" xfId="0" applyNumberFormat="1" applyFont="1" applyBorder="1" applyAlignment="1" applyProtection="1">
      <alignment horizontal="center" vertical="center"/>
      <protection hidden="1"/>
    </xf>
    <xf numFmtId="0" fontId="61" fillId="0" borderId="23" xfId="2" applyNumberFormat="1" applyFont="1" applyBorder="1" applyAlignment="1" applyProtection="1">
      <alignment horizontal="center" vertical="center"/>
      <protection hidden="1"/>
    </xf>
    <xf numFmtId="0" fontId="16" fillId="0" borderId="26" xfId="0" applyNumberFormat="1" applyFont="1" applyBorder="1" applyAlignment="1" applyProtection="1">
      <alignment horizontal="center" vertical="center"/>
      <protection hidden="1"/>
    </xf>
    <xf numFmtId="0" fontId="60" fillId="0" borderId="2" xfId="2" applyNumberFormat="1" applyFont="1" applyBorder="1" applyAlignment="1" applyProtection="1">
      <alignment horizontal="center" vertical="center"/>
      <protection hidden="1"/>
    </xf>
    <xf numFmtId="0" fontId="60" fillId="0" borderId="22" xfId="2" applyNumberFormat="1" applyFont="1" applyBorder="1" applyAlignment="1" applyProtection="1">
      <alignment horizontal="center" vertical="center"/>
      <protection hidden="1"/>
    </xf>
    <xf numFmtId="0" fontId="50" fillId="0" borderId="2" xfId="2" applyNumberFormat="1" applyFont="1" applyBorder="1" applyAlignment="1" applyProtection="1">
      <alignment horizontal="center" vertical="center"/>
      <protection hidden="1"/>
    </xf>
    <xf numFmtId="0" fontId="60" fillId="0" borderId="2" xfId="2" applyNumberFormat="1" applyFont="1" applyBorder="1" applyAlignment="1" applyProtection="1">
      <alignment horizontal="center" vertical="center" wrapText="1"/>
      <protection hidden="1"/>
    </xf>
    <xf numFmtId="0" fontId="62" fillId="0" borderId="75" xfId="0" applyNumberFormat="1" applyFont="1" applyBorder="1" applyAlignment="1" applyProtection="1">
      <alignment horizontal="center" vertical="center"/>
      <protection hidden="1"/>
    </xf>
    <xf numFmtId="0" fontId="64" fillId="0" borderId="20" xfId="2" applyNumberFormat="1" applyFont="1" applyBorder="1" applyAlignment="1" applyProtection="1">
      <alignment horizontal="center" vertical="center"/>
      <protection hidden="1"/>
    </xf>
    <xf numFmtId="0" fontId="59" fillId="0" borderId="19" xfId="0" applyNumberFormat="1" applyFont="1" applyBorder="1" applyAlignment="1" applyProtection="1">
      <alignment horizontal="center" vertical="center"/>
      <protection hidden="1"/>
    </xf>
    <xf numFmtId="0" fontId="59" fillId="0" borderId="15" xfId="0" applyNumberFormat="1" applyFont="1" applyBorder="1" applyAlignment="1" applyProtection="1">
      <alignment horizontal="center" vertical="center"/>
      <protection hidden="1"/>
    </xf>
    <xf numFmtId="0" fontId="59" fillId="0" borderId="38" xfId="0" applyNumberFormat="1" applyFont="1" applyBorder="1" applyAlignment="1" applyProtection="1">
      <alignment horizontal="center" vertical="center"/>
      <protection hidden="1"/>
    </xf>
    <xf numFmtId="0" fontId="59" fillId="0" borderId="22" xfId="0" applyNumberFormat="1" applyFont="1" applyBorder="1" applyAlignment="1" applyProtection="1">
      <alignment horizontal="center" vertical="center"/>
      <protection hidden="1"/>
    </xf>
    <xf numFmtId="0" fontId="59" fillId="0" borderId="23" xfId="0" applyNumberFormat="1" applyFont="1" applyBorder="1" applyAlignment="1" applyProtection="1">
      <alignment horizontal="center" vertical="center"/>
      <protection hidden="1"/>
    </xf>
    <xf numFmtId="0" fontId="59" fillId="0" borderId="6" xfId="0" applyNumberFormat="1" applyFont="1" applyBorder="1" applyAlignment="1" applyProtection="1">
      <alignment horizontal="center" vertical="center"/>
      <protection hidden="1"/>
    </xf>
    <xf numFmtId="0" fontId="3" fillId="0" borderId="22" xfId="0" applyNumberFormat="1" applyFont="1" applyBorder="1" applyAlignment="1" applyProtection="1">
      <alignment horizontal="center" vertical="center"/>
      <protection hidden="1"/>
    </xf>
    <xf numFmtId="0" fontId="3" fillId="0" borderId="23" xfId="0" applyNumberFormat="1" applyFont="1" applyBorder="1" applyAlignment="1" applyProtection="1">
      <alignment horizontal="center" vertical="center"/>
      <protection hidden="1"/>
    </xf>
    <xf numFmtId="0" fontId="3" fillId="0" borderId="6" xfId="0" applyNumberFormat="1" applyFont="1" applyBorder="1" applyAlignment="1" applyProtection="1">
      <alignment horizontal="center" vertical="center"/>
      <protection hidden="1"/>
    </xf>
    <xf numFmtId="0" fontId="3" fillId="0" borderId="76" xfId="0" applyNumberFormat="1" applyFont="1" applyBorder="1" applyAlignment="1" applyProtection="1">
      <alignment horizontal="center" vertical="center"/>
      <protection hidden="1"/>
    </xf>
    <xf numFmtId="0" fontId="3" fillId="0" borderId="31" xfId="0" applyNumberFormat="1" applyFont="1" applyBorder="1" applyAlignment="1" applyProtection="1">
      <alignment horizontal="center" vertical="center"/>
      <protection hidden="1"/>
    </xf>
    <xf numFmtId="0" fontId="3" fillId="0" borderId="32" xfId="0" applyNumberFormat="1" applyFont="1" applyBorder="1" applyAlignment="1" applyProtection="1">
      <alignment horizontal="center" vertical="center"/>
      <protection hidden="1"/>
    </xf>
    <xf numFmtId="0" fontId="3" fillId="0" borderId="16" xfId="0" applyNumberFormat="1" applyFont="1" applyBorder="1" applyAlignment="1" applyProtection="1">
      <alignment horizontal="center" vertical="center"/>
      <protection hidden="1"/>
    </xf>
    <xf numFmtId="0" fontId="1" fillId="0" borderId="31" xfId="0" applyFont="1" applyBorder="1" applyAlignment="1" applyProtection="1">
      <alignment horizontal="center" vertical="center"/>
      <protection locked="0" hidden="1"/>
    </xf>
    <xf numFmtId="0" fontId="43" fillId="0" borderId="28" xfId="0" applyFont="1" applyBorder="1" applyAlignment="1" applyProtection="1">
      <alignment horizontal="center" vertical="center"/>
      <protection hidden="1"/>
    </xf>
    <xf numFmtId="0" fontId="3" fillId="3" borderId="0" xfId="0" applyFont="1" applyFill="1" applyProtection="1"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horizontal="left"/>
      <protection hidden="1"/>
    </xf>
    <xf numFmtId="0" fontId="62" fillId="0" borderId="74" xfId="0" applyNumberFormat="1" applyFont="1" applyBorder="1" applyAlignment="1" applyProtection="1">
      <alignment horizontal="center" vertical="center"/>
      <protection hidden="1"/>
    </xf>
    <xf numFmtId="0" fontId="37" fillId="0" borderId="45" xfId="0" applyNumberFormat="1" applyFont="1" applyBorder="1" applyAlignment="1" applyProtection="1">
      <alignment vertical="center" wrapText="1"/>
      <protection hidden="1"/>
    </xf>
    <xf numFmtId="0" fontId="37" fillId="0" borderId="20" xfId="0" applyNumberFormat="1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center"/>
      <protection locked="0" hidden="1"/>
    </xf>
    <xf numFmtId="0" fontId="39" fillId="0" borderId="0" xfId="1" applyNumberFormat="1" applyFont="1" applyFill="1" applyAlignment="1" applyProtection="1">
      <alignment horizontal="center" vertical="center"/>
      <protection locked="0" hidden="1"/>
    </xf>
    <xf numFmtId="0" fontId="13" fillId="0" borderId="0" xfId="0" applyFont="1" applyFill="1" applyAlignment="1" applyProtection="1">
      <alignment horizontal="center" vertical="center" shrinkToFit="1"/>
      <protection hidden="1"/>
    </xf>
    <xf numFmtId="0" fontId="3" fillId="0" borderId="0" xfId="0" applyFont="1" applyAlignment="1" applyProtection="1">
      <alignment horizontal="left" wrapText="1"/>
      <protection hidden="1"/>
    </xf>
    <xf numFmtId="0" fontId="3" fillId="0" borderId="0" xfId="0" applyFont="1" applyAlignment="1" applyProtection="1">
      <alignment horizontal="justify" wrapText="1"/>
      <protection hidden="1"/>
    </xf>
    <xf numFmtId="0" fontId="13" fillId="0" borderId="0" xfId="0" applyFont="1" applyFill="1" applyAlignment="1" applyProtection="1">
      <alignment horizontal="center" vertical="center"/>
      <protection hidden="1"/>
    </xf>
    <xf numFmtId="0" fontId="31" fillId="0" borderId="5" xfId="0" applyFont="1" applyBorder="1" applyAlignment="1">
      <alignment horizontal="center"/>
    </xf>
    <xf numFmtId="0" fontId="3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 applyProtection="1">
      <alignment horizontal="left" vertical="center"/>
      <protection hidden="1"/>
    </xf>
    <xf numFmtId="0" fontId="30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0" xfId="0" applyFont="1" applyAlignment="1" applyProtection="1">
      <alignment horizontal="center" vertical="center"/>
      <protection hidden="1"/>
    </xf>
    <xf numFmtId="164" fontId="12" fillId="0" borderId="2" xfId="0" applyNumberFormat="1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2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5" fillId="0" borderId="26" xfId="0" applyFont="1" applyBorder="1" applyAlignment="1">
      <alignment horizontal="left"/>
    </xf>
    <xf numFmtId="0" fontId="25" fillId="0" borderId="16" xfId="0" applyFont="1" applyBorder="1" applyAlignment="1">
      <alignment horizontal="left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top"/>
    </xf>
    <xf numFmtId="0" fontId="9" fillId="0" borderId="9" xfId="0" applyNumberFormat="1" applyFont="1" applyBorder="1" applyAlignment="1" applyProtection="1">
      <alignment horizontal="center"/>
      <protection hidden="1"/>
    </xf>
    <xf numFmtId="0" fontId="9" fillId="0" borderId="7" xfId="0" applyNumberFormat="1" applyFont="1" applyBorder="1" applyAlignment="1" applyProtection="1">
      <alignment horizontal="center"/>
      <protection hidden="1"/>
    </xf>
    <xf numFmtId="0" fontId="9" fillId="0" borderId="10" xfId="0" applyNumberFormat="1" applyFont="1" applyBorder="1" applyAlignment="1" applyProtection="1">
      <alignment horizontal="center"/>
      <protection hidden="1"/>
    </xf>
    <xf numFmtId="0" fontId="26" fillId="0" borderId="11" xfId="0" applyNumberFormat="1" applyFont="1" applyBorder="1" applyAlignment="1" applyProtection="1">
      <alignment horizontal="center"/>
      <protection hidden="1"/>
    </xf>
    <xf numFmtId="0" fontId="2" fillId="0" borderId="0" xfId="0" applyNumberFormat="1" applyFont="1" applyBorder="1" applyAlignment="1" applyProtection="1">
      <alignment horizontal="center"/>
      <protection hidden="1"/>
    </xf>
    <xf numFmtId="0" fontId="2" fillId="0" borderId="1" xfId="0" applyNumberFormat="1" applyFont="1" applyBorder="1" applyAlignment="1" applyProtection="1">
      <alignment horizontal="center"/>
      <protection hidden="1"/>
    </xf>
    <xf numFmtId="0" fontId="32" fillId="0" borderId="40" xfId="1" applyNumberFormat="1" applyFont="1" applyFill="1" applyBorder="1" applyAlignment="1" applyProtection="1">
      <alignment horizontal="center" vertical="center" wrapText="1"/>
      <protection hidden="1"/>
    </xf>
    <xf numFmtId="0" fontId="32" fillId="0" borderId="41" xfId="1" applyNumberFormat="1" applyFont="1" applyFill="1" applyBorder="1" applyAlignment="1" applyProtection="1">
      <alignment horizontal="center" vertical="center" wrapText="1"/>
      <protection hidden="1"/>
    </xf>
    <xf numFmtId="0" fontId="32" fillId="0" borderId="42" xfId="1" applyNumberFormat="1" applyFont="1" applyFill="1" applyBorder="1" applyAlignment="1" applyProtection="1">
      <alignment horizontal="center" vertical="center" wrapText="1"/>
      <protection hidden="1"/>
    </xf>
    <xf numFmtId="0" fontId="34" fillId="0" borderId="29" xfId="0" applyNumberFormat="1" applyFont="1" applyBorder="1" applyAlignment="1" applyProtection="1">
      <alignment horizontal="center" vertical="center"/>
      <protection hidden="1"/>
    </xf>
    <xf numFmtId="0" fontId="34" fillId="0" borderId="30" xfId="0" applyNumberFormat="1" applyFont="1" applyBorder="1" applyAlignment="1" applyProtection="1">
      <alignment horizontal="center" vertical="center"/>
      <protection hidden="1"/>
    </xf>
    <xf numFmtId="0" fontId="34" fillId="0" borderId="31" xfId="0" applyNumberFormat="1" applyFont="1" applyBorder="1" applyAlignment="1" applyProtection="1">
      <alignment horizontal="center" vertical="center"/>
      <protection hidden="1"/>
    </xf>
    <xf numFmtId="0" fontId="34" fillId="0" borderId="33" xfId="0" applyNumberFormat="1" applyFont="1" applyBorder="1" applyAlignment="1" applyProtection="1">
      <alignment horizontal="center"/>
      <protection hidden="1"/>
    </xf>
    <xf numFmtId="0" fontId="34" fillId="0" borderId="34" xfId="0" applyNumberFormat="1" applyFont="1" applyBorder="1" applyAlignment="1" applyProtection="1">
      <alignment horizontal="center"/>
      <protection hidden="1"/>
    </xf>
    <xf numFmtId="0" fontId="34" fillId="0" borderId="29" xfId="0" applyNumberFormat="1" applyFont="1" applyBorder="1" applyAlignment="1" applyProtection="1">
      <alignment horizontal="center"/>
      <protection hidden="1"/>
    </xf>
    <xf numFmtId="0" fontId="32" fillId="0" borderId="13" xfId="1" applyNumberFormat="1" applyFont="1" applyFill="1" applyBorder="1" applyAlignment="1" applyProtection="1">
      <alignment horizontal="center" vertical="center"/>
      <protection hidden="1"/>
    </xf>
    <xf numFmtId="0" fontId="32" fillId="0" borderId="14" xfId="1" applyNumberFormat="1" applyFont="1" applyFill="1" applyBorder="1" applyAlignment="1" applyProtection="1">
      <alignment horizontal="center" vertical="center"/>
      <protection hidden="1"/>
    </xf>
    <xf numFmtId="0" fontId="32" fillId="0" borderId="28" xfId="1" applyNumberFormat="1" applyFont="1" applyFill="1" applyBorder="1" applyAlignment="1" applyProtection="1">
      <alignment horizontal="center" vertical="center"/>
      <protection hidden="1"/>
    </xf>
    <xf numFmtId="0" fontId="34" fillId="0" borderId="13" xfId="0" applyNumberFormat="1" applyFont="1" applyBorder="1" applyAlignment="1" applyProtection="1">
      <alignment horizontal="center"/>
      <protection hidden="1"/>
    </xf>
    <xf numFmtId="0" fontId="34" fillId="0" borderId="28" xfId="0" applyNumberFormat="1" applyFont="1" applyBorder="1" applyAlignment="1" applyProtection="1">
      <alignment horizontal="center"/>
      <protection hidden="1"/>
    </xf>
    <xf numFmtId="0" fontId="1" fillId="0" borderId="29" xfId="0" applyFont="1" applyBorder="1" applyAlignment="1" applyProtection="1">
      <alignment horizontal="center" vertical="center" wrapText="1"/>
      <protection locked="0" hidden="1"/>
    </xf>
    <xf numFmtId="0" fontId="1" fillId="0" borderId="30" xfId="0" applyFont="1" applyBorder="1" applyAlignment="1" applyProtection="1">
      <alignment horizontal="center" vertical="center" wrapText="1"/>
      <protection locked="0" hidden="1"/>
    </xf>
    <xf numFmtId="0" fontId="9" fillId="0" borderId="0" xfId="0" applyFont="1" applyAlignment="1" applyProtection="1">
      <alignment horizontal="center"/>
      <protection locked="0" hidden="1"/>
    </xf>
    <xf numFmtId="0" fontId="9" fillId="0" borderId="1" xfId="0" applyFont="1" applyBorder="1" applyAlignment="1" applyProtection="1">
      <alignment horizontal="center"/>
      <protection locked="0" hidden="1"/>
    </xf>
    <xf numFmtId="0" fontId="25" fillId="0" borderId="0" xfId="0" applyFont="1" applyAlignment="1" applyProtection="1">
      <alignment horizontal="center" vertical="top"/>
      <protection locked="0" hidden="1"/>
    </xf>
    <xf numFmtId="0" fontId="25" fillId="0" borderId="1" xfId="0" applyFont="1" applyBorder="1" applyAlignment="1" applyProtection="1">
      <alignment horizontal="center" vertical="top"/>
      <protection locked="0" hidden="1"/>
    </xf>
    <xf numFmtId="0" fontId="25" fillId="0" borderId="0" xfId="0" applyFont="1" applyAlignment="1" applyProtection="1">
      <alignment horizontal="left" vertical="center"/>
      <protection locked="0" hidden="1"/>
    </xf>
    <xf numFmtId="0" fontId="25" fillId="0" borderId="1" xfId="0" applyFont="1" applyBorder="1" applyAlignment="1" applyProtection="1">
      <alignment horizontal="left" vertical="center"/>
      <protection locked="0" hidden="1"/>
    </xf>
    <xf numFmtId="0" fontId="1" fillId="0" borderId="33" xfId="0" applyFont="1" applyBorder="1" applyAlignment="1" applyProtection="1">
      <alignment horizontal="center" vertical="center" wrapText="1"/>
      <protection locked="0" hidden="1"/>
    </xf>
    <xf numFmtId="0" fontId="1" fillId="0" borderId="35" xfId="0" applyFont="1" applyBorder="1" applyAlignment="1" applyProtection="1">
      <alignment horizontal="center" vertical="center" wrapText="1"/>
      <protection locked="0" hidden="1"/>
    </xf>
    <xf numFmtId="0" fontId="1" fillId="0" borderId="40" xfId="0" applyFont="1" applyBorder="1" applyAlignment="1" applyProtection="1">
      <alignment horizontal="center" vertical="center"/>
      <protection locked="0" hidden="1"/>
    </xf>
    <xf numFmtId="0" fontId="1" fillId="0" borderId="41" xfId="0" applyFont="1" applyBorder="1" applyAlignment="1" applyProtection="1">
      <alignment horizontal="center" vertical="center"/>
      <protection locked="0" hidden="1"/>
    </xf>
    <xf numFmtId="0" fontId="1" fillId="0" borderId="13" xfId="0" applyFont="1" applyBorder="1" applyAlignment="1" applyProtection="1">
      <alignment horizontal="center"/>
      <protection locked="0" hidden="1"/>
    </xf>
    <xf numFmtId="0" fontId="1" fillId="0" borderId="14" xfId="0" applyFont="1" applyBorder="1" applyAlignment="1" applyProtection="1">
      <alignment horizontal="center"/>
      <protection locked="0" hidden="1"/>
    </xf>
    <xf numFmtId="0" fontId="1" fillId="0" borderId="28" xfId="0" applyFont="1" applyBorder="1" applyAlignment="1" applyProtection="1">
      <alignment horizontal="center"/>
      <protection locked="0" hidden="1"/>
    </xf>
    <xf numFmtId="0" fontId="1" fillId="0" borderId="40" xfId="0" applyFont="1" applyBorder="1" applyAlignment="1" applyProtection="1">
      <alignment horizontal="center" vertical="center" wrapText="1"/>
      <protection locked="0" hidden="1"/>
    </xf>
    <xf numFmtId="0" fontId="1" fillId="0" borderId="41" xfId="0" applyFont="1" applyBorder="1" applyAlignment="1" applyProtection="1">
      <alignment horizontal="center" vertical="center" wrapText="1"/>
      <protection locked="0" hidden="1"/>
    </xf>
    <xf numFmtId="0" fontId="1" fillId="0" borderId="48" xfId="0" applyFont="1" applyBorder="1" applyAlignment="1" applyProtection="1">
      <alignment horizontal="center" vertical="center" wrapText="1"/>
      <protection locked="0" hidden="1"/>
    </xf>
    <xf numFmtId="0" fontId="25" fillId="0" borderId="0" xfId="0" applyFont="1" applyAlignment="1" applyProtection="1">
      <alignment horizontal="center" vertical="top" wrapText="1"/>
      <protection locked="0" hidden="1"/>
    </xf>
    <xf numFmtId="0" fontId="25" fillId="0" borderId="1" xfId="0" applyFont="1" applyBorder="1" applyAlignment="1" applyProtection="1">
      <alignment horizontal="center" vertical="top" wrapText="1"/>
      <protection locked="0" hidden="1"/>
    </xf>
    <xf numFmtId="0" fontId="1" fillId="0" borderId="2" xfId="0" applyFont="1" applyBorder="1" applyAlignment="1" applyProtection="1">
      <alignment horizontal="center"/>
      <protection locked="0" hidden="1"/>
    </xf>
    <xf numFmtId="0" fontId="1" fillId="0" borderId="0" xfId="0" applyFont="1" applyAlignment="1" applyProtection="1">
      <alignment horizontal="center"/>
      <protection locked="0" hidden="1"/>
    </xf>
    <xf numFmtId="0" fontId="1" fillId="0" borderId="0" xfId="0" applyFont="1" applyBorder="1" applyAlignment="1" applyProtection="1">
      <alignment horizontal="center"/>
      <protection locked="0" hidden="1"/>
    </xf>
    <xf numFmtId="0" fontId="2" fillId="0" borderId="0" xfId="0" applyFont="1" applyBorder="1" applyAlignment="1" applyProtection="1">
      <alignment horizontal="right" vertical="center"/>
      <protection locked="0" hidden="1"/>
    </xf>
    <xf numFmtId="0" fontId="26" fillId="0" borderId="7" xfId="0" applyFont="1" applyBorder="1" applyAlignment="1" applyProtection="1">
      <alignment horizontal="left" vertical="center"/>
      <protection locked="0" hidden="1"/>
    </xf>
    <xf numFmtId="0" fontId="26" fillId="0" borderId="72" xfId="0" applyFont="1" applyBorder="1" applyAlignment="1" applyProtection="1">
      <alignment horizontal="left" vertical="center"/>
      <protection locked="0" hidden="1"/>
    </xf>
    <xf numFmtId="0" fontId="26" fillId="0" borderId="0" xfId="0" applyFont="1" applyAlignment="1" applyProtection="1">
      <alignment horizontal="left" vertical="center"/>
      <protection locked="0" hidden="1"/>
    </xf>
    <xf numFmtId="0" fontId="26" fillId="0" borderId="0" xfId="0" applyFont="1" applyBorder="1" applyAlignment="1" applyProtection="1">
      <alignment horizontal="left" vertical="center"/>
      <protection locked="0" hidden="1"/>
    </xf>
    <xf numFmtId="0" fontId="26" fillId="0" borderId="14" xfId="0" applyFont="1" applyBorder="1" applyAlignment="1" applyProtection="1">
      <alignment horizontal="left" vertical="center" wrapText="1"/>
      <protection locked="0" hidden="1"/>
    </xf>
    <xf numFmtId="0" fontId="25" fillId="0" borderId="26" xfId="0" applyFont="1" applyBorder="1" applyAlignment="1" applyProtection="1">
      <alignment horizontal="left" vertical="center"/>
      <protection locked="0" hidden="1"/>
    </xf>
    <xf numFmtId="0" fontId="25" fillId="0" borderId="31" xfId="0" applyFont="1" applyBorder="1" applyAlignment="1" applyProtection="1">
      <alignment horizontal="left" vertical="center"/>
      <protection locked="0" hidden="1"/>
    </xf>
    <xf numFmtId="0" fontId="24" fillId="0" borderId="70" xfId="1" applyFont="1" applyBorder="1" applyAlignment="1" applyProtection="1">
      <alignment horizontal="left" vertical="center"/>
      <protection locked="0" hidden="1"/>
    </xf>
    <xf numFmtId="0" fontId="24" fillId="0" borderId="15" xfId="1" applyFont="1" applyBorder="1" applyAlignment="1" applyProtection="1">
      <alignment horizontal="left" vertical="center"/>
      <protection locked="0" hidden="1"/>
    </xf>
    <xf numFmtId="0" fontId="24" fillId="0" borderId="6" xfId="1" applyFont="1" applyBorder="1" applyAlignment="1" applyProtection="1">
      <alignment horizontal="left" vertical="center"/>
      <protection locked="0" hidden="1"/>
    </xf>
    <xf numFmtId="0" fontId="24" fillId="0" borderId="20" xfId="1" applyFont="1" applyBorder="1" applyAlignment="1" applyProtection="1">
      <alignment horizontal="left" vertical="center"/>
      <protection locked="0" hidden="1"/>
    </xf>
    <xf numFmtId="0" fontId="24" fillId="0" borderId="56" xfId="1" applyFont="1" applyBorder="1" applyAlignment="1" applyProtection="1">
      <alignment horizontal="left" vertical="center"/>
      <protection locked="0" hidden="1"/>
    </xf>
    <xf numFmtId="0" fontId="24" fillId="0" borderId="10" xfId="1" applyFont="1" applyBorder="1" applyAlignment="1" applyProtection="1">
      <alignment horizontal="left" vertical="center"/>
      <protection locked="0" hidden="1"/>
    </xf>
    <xf numFmtId="0" fontId="24" fillId="0" borderId="9" xfId="1" applyFont="1" applyBorder="1" applyAlignment="1" applyProtection="1">
      <alignment horizontal="left" vertical="center"/>
      <protection locked="0" hidden="1"/>
    </xf>
    <xf numFmtId="0" fontId="24" fillId="0" borderId="7" xfId="1" applyFont="1" applyFill="1" applyBorder="1" applyAlignment="1" applyProtection="1">
      <alignment horizontal="left" vertical="center" wrapText="1"/>
      <protection locked="0" hidden="1"/>
    </xf>
    <xf numFmtId="0" fontId="24" fillId="0" borderId="72" xfId="1" applyFont="1" applyFill="1" applyBorder="1" applyAlignment="1" applyProtection="1">
      <alignment horizontal="left" vertical="center" wrapText="1"/>
      <protection locked="0" hidden="1"/>
    </xf>
    <xf numFmtId="0" fontId="1" fillId="0" borderId="7" xfId="0" applyFont="1" applyBorder="1" applyAlignment="1" applyProtection="1">
      <alignment horizontal="center"/>
      <protection locked="0" hidden="1"/>
    </xf>
    <xf numFmtId="0" fontId="18" fillId="0" borderId="26" xfId="1" applyFont="1" applyBorder="1" applyAlignment="1" applyProtection="1">
      <alignment horizontal="center" vertical="center"/>
      <protection locked="0" hidden="1"/>
    </xf>
    <xf numFmtId="0" fontId="18" fillId="0" borderId="16" xfId="1" applyFont="1" applyBorder="1" applyAlignment="1" applyProtection="1">
      <alignment horizontal="center" vertical="center"/>
      <protection locked="0" hidden="1"/>
    </xf>
    <xf numFmtId="0" fontId="23" fillId="0" borderId="51" xfId="1" applyFont="1" applyFill="1" applyBorder="1" applyAlignment="1" applyProtection="1">
      <alignment horizontal="center" vertical="center" wrapText="1"/>
      <protection locked="0" hidden="1"/>
    </xf>
    <xf numFmtId="0" fontId="28" fillId="0" borderId="52" xfId="1" applyFont="1" applyBorder="1" applyAlignment="1" applyProtection="1">
      <alignment horizontal="center" vertical="center" wrapText="1"/>
      <protection locked="0" hidden="1"/>
    </xf>
    <xf numFmtId="0" fontId="28" fillId="0" borderId="53" xfId="1" applyFont="1" applyBorder="1" applyAlignment="1" applyProtection="1">
      <alignment horizontal="center" vertical="center" wrapText="1"/>
      <protection locked="0" hidden="1"/>
    </xf>
    <xf numFmtId="0" fontId="28" fillId="0" borderId="54" xfId="1" applyFont="1" applyBorder="1" applyAlignment="1" applyProtection="1">
      <alignment horizontal="center" vertical="center" wrapText="1"/>
      <protection locked="0" hidden="1"/>
    </xf>
    <xf numFmtId="0" fontId="24" fillId="0" borderId="13" xfId="1" applyFont="1" applyFill="1" applyBorder="1" applyAlignment="1" applyProtection="1">
      <alignment horizontal="center" vertical="center" wrapText="1"/>
      <protection locked="0" hidden="1"/>
    </xf>
    <xf numFmtId="0" fontId="24" fillId="0" borderId="14" xfId="1" applyFont="1" applyFill="1" applyBorder="1" applyAlignment="1" applyProtection="1">
      <alignment horizontal="center" vertical="center" wrapText="1"/>
      <protection locked="0" hidden="1"/>
    </xf>
    <xf numFmtId="0" fontId="24" fillId="0" borderId="34" xfId="1" applyFont="1" applyFill="1" applyBorder="1" applyAlignment="1" applyProtection="1">
      <alignment horizontal="center" vertical="center" wrapText="1"/>
      <protection locked="0" hidden="1"/>
    </xf>
    <xf numFmtId="0" fontId="24" fillId="0" borderId="28" xfId="1" applyFont="1" applyFill="1" applyBorder="1" applyAlignment="1" applyProtection="1">
      <alignment horizontal="center" vertical="center" wrapText="1"/>
      <protection locked="0" hidden="1"/>
    </xf>
    <xf numFmtId="0" fontId="24" fillId="0" borderId="13" xfId="1" applyFont="1" applyFill="1" applyBorder="1" applyAlignment="1" applyProtection="1">
      <alignment horizontal="center" vertical="center"/>
      <protection locked="0" hidden="1"/>
    </xf>
    <xf numFmtId="0" fontId="24" fillId="0" borderId="14" xfId="1" applyFont="1" applyFill="1" applyBorder="1" applyAlignment="1" applyProtection="1">
      <alignment horizontal="center" vertical="center"/>
      <protection locked="0" hidden="1"/>
    </xf>
    <xf numFmtId="0" fontId="24" fillId="0" borderId="34" xfId="1" applyFont="1" applyFill="1" applyBorder="1" applyAlignment="1" applyProtection="1">
      <alignment horizontal="center" vertical="center"/>
      <protection locked="0" hidden="1"/>
    </xf>
    <xf numFmtId="0" fontId="24" fillId="0" borderId="28" xfId="1" applyFont="1" applyFill="1" applyBorder="1" applyAlignment="1" applyProtection="1">
      <alignment horizontal="center" vertical="center"/>
      <protection locked="0" hidden="1"/>
    </xf>
    <xf numFmtId="0" fontId="29" fillId="0" borderId="13" xfId="1" applyFont="1" applyFill="1" applyBorder="1" applyAlignment="1" applyProtection="1">
      <alignment horizontal="center" vertical="center"/>
      <protection locked="0" hidden="1"/>
    </xf>
    <xf numFmtId="0" fontId="29" fillId="0" borderId="14" xfId="1" applyFont="1" applyFill="1" applyBorder="1" applyAlignment="1" applyProtection="1">
      <alignment horizontal="center" vertical="center"/>
      <protection locked="0" hidden="1"/>
    </xf>
    <xf numFmtId="0" fontId="27" fillId="0" borderId="0" xfId="0" applyFont="1" applyAlignment="1" applyProtection="1">
      <alignment horizontal="center"/>
      <protection locked="0" hidden="1"/>
    </xf>
    <xf numFmtId="0" fontId="27" fillId="0" borderId="1" xfId="0" applyFont="1" applyBorder="1" applyAlignment="1" applyProtection="1">
      <alignment horizontal="center"/>
      <protection locked="0" hidden="1"/>
    </xf>
    <xf numFmtId="0" fontId="12" fillId="0" borderId="0" xfId="1" applyFont="1" applyAlignment="1" applyProtection="1">
      <alignment horizontal="center" vertical="center"/>
      <protection locked="0" hidden="1"/>
    </xf>
    <xf numFmtId="0" fontId="18" fillId="0" borderId="0" xfId="1" applyFont="1" applyAlignment="1" applyProtection="1">
      <alignment horizontal="center" vertical="center"/>
      <protection locked="0" hidden="1"/>
    </xf>
    <xf numFmtId="0" fontId="13" fillId="0" borderId="0" xfId="1" applyFont="1" applyAlignment="1" applyProtection="1">
      <alignment horizontal="center" vertical="center"/>
      <protection locked="0" hidden="1"/>
    </xf>
    <xf numFmtId="0" fontId="28" fillId="0" borderId="0" xfId="1" applyFont="1" applyAlignment="1" applyProtection="1">
      <alignment horizontal="center" vertical="center"/>
      <protection locked="0" hidden="1"/>
    </xf>
    <xf numFmtId="0" fontId="24" fillId="0" borderId="38" xfId="1" applyFont="1" applyBorder="1" applyAlignment="1" applyProtection="1">
      <alignment horizontal="left" vertical="center"/>
      <protection locked="0" hidden="1"/>
    </xf>
    <xf numFmtId="0" fontId="24" fillId="0" borderId="61" xfId="1" applyFont="1" applyBorder="1" applyAlignment="1" applyProtection="1">
      <alignment horizontal="left" vertical="center"/>
      <protection locked="0" hidden="1"/>
    </xf>
    <xf numFmtId="0" fontId="29" fillId="0" borderId="14" xfId="1" applyFont="1" applyFill="1" applyBorder="1" applyAlignment="1" applyProtection="1">
      <alignment horizontal="left" vertical="center" wrapText="1"/>
      <protection locked="0" hidden="1"/>
    </xf>
    <xf numFmtId="0" fontId="13" fillId="0" borderId="0" xfId="1" applyFont="1" applyBorder="1" applyAlignment="1" applyProtection="1">
      <alignment horizontal="center"/>
      <protection locked="0" hidden="1"/>
    </xf>
    <xf numFmtId="0" fontId="1" fillId="0" borderId="1" xfId="0" applyFont="1" applyBorder="1" applyAlignment="1" applyProtection="1">
      <alignment horizontal="center"/>
      <protection locked="0" hidden="1"/>
    </xf>
    <xf numFmtId="0" fontId="1" fillId="0" borderId="13" xfId="0" applyFont="1" applyBorder="1" applyAlignment="1" applyProtection="1">
      <alignment horizontal="left" vertical="center" wrapText="1"/>
      <protection locked="0" hidden="1"/>
    </xf>
    <xf numFmtId="0" fontId="1" fillId="0" borderId="28" xfId="0" applyFont="1" applyBorder="1" applyAlignment="1" applyProtection="1">
      <alignment horizontal="left" vertical="center" wrapText="1"/>
      <protection locked="0" hidden="1"/>
    </xf>
    <xf numFmtId="0" fontId="7" fillId="0" borderId="29" xfId="1" applyFont="1" applyFill="1" applyBorder="1" applyAlignment="1" applyProtection="1">
      <alignment horizontal="center" vertical="center" wrapText="1"/>
      <protection locked="0" hidden="1"/>
    </xf>
    <xf numFmtId="0" fontId="7" fillId="0" borderId="31" xfId="1" applyFont="1" applyFill="1" applyBorder="1" applyAlignment="1" applyProtection="1">
      <alignment horizontal="center" vertical="center" wrapText="1"/>
      <protection locked="0" hidden="1"/>
    </xf>
    <xf numFmtId="0" fontId="1" fillId="0" borderId="29" xfId="0" applyFont="1" applyBorder="1" applyAlignment="1" applyProtection="1">
      <alignment horizontal="center" vertical="center"/>
      <protection locked="0" hidden="1"/>
    </xf>
    <xf numFmtId="0" fontId="1" fillId="0" borderId="31" xfId="0" applyFont="1" applyBorder="1" applyAlignment="1" applyProtection="1">
      <alignment horizontal="center" vertical="center"/>
      <protection locked="0" hidden="1"/>
    </xf>
    <xf numFmtId="0" fontId="7" fillId="0" borderId="33" xfId="1" applyFont="1" applyFill="1" applyBorder="1" applyAlignment="1" applyProtection="1">
      <alignment horizontal="center" vertical="center" wrapText="1"/>
      <protection locked="0" hidden="1"/>
    </xf>
    <xf numFmtId="0" fontId="7" fillId="0" borderId="34" xfId="1" applyFont="1" applyFill="1" applyBorder="1" applyAlignment="1" applyProtection="1">
      <alignment horizontal="center" vertical="center" wrapText="1"/>
      <protection locked="0" hidden="1"/>
    </xf>
    <xf numFmtId="0" fontId="7" fillId="0" borderId="24" xfId="1" applyFont="1" applyFill="1" applyBorder="1" applyAlignment="1" applyProtection="1">
      <alignment horizontal="center" vertical="center" wrapText="1"/>
      <protection locked="0" hidden="1"/>
    </xf>
    <xf numFmtId="0" fontId="7" fillId="0" borderId="0" xfId="1" applyFont="1" applyFill="1" applyBorder="1" applyAlignment="1" applyProtection="1">
      <alignment horizontal="center" vertical="center" wrapText="1"/>
      <protection locked="0" hidden="1"/>
    </xf>
    <xf numFmtId="0" fontId="7" fillId="0" borderId="26" xfId="1" applyFont="1" applyFill="1" applyBorder="1" applyAlignment="1" applyProtection="1">
      <alignment horizontal="center" vertical="center" wrapText="1"/>
      <protection locked="0" hidden="1"/>
    </xf>
    <xf numFmtId="0" fontId="1" fillId="0" borderId="34" xfId="0" applyFont="1" applyBorder="1" applyAlignment="1" applyProtection="1">
      <alignment horizontal="center" vertical="center" wrapText="1"/>
      <protection locked="0" hidden="1"/>
    </xf>
    <xf numFmtId="0" fontId="1" fillId="0" borderId="42" xfId="0" applyFont="1" applyBorder="1" applyAlignment="1" applyProtection="1">
      <alignment horizontal="center" vertical="center" wrapText="1"/>
      <protection locked="0" hidden="1"/>
    </xf>
    <xf numFmtId="0" fontId="7" fillId="0" borderId="26" xfId="1" applyFont="1" applyBorder="1" applyAlignment="1" applyProtection="1">
      <alignment horizontal="center" vertical="center" wrapText="1"/>
      <protection locked="0" hidden="1"/>
    </xf>
    <xf numFmtId="0" fontId="1" fillId="0" borderId="13" xfId="0" applyFont="1" applyBorder="1" applyAlignment="1" applyProtection="1">
      <alignment horizontal="center" vertical="center"/>
      <protection locked="0" hidden="1"/>
    </xf>
    <xf numFmtId="0" fontId="1" fillId="0" borderId="28" xfId="0" applyFont="1" applyBorder="1" applyAlignment="1" applyProtection="1">
      <alignment horizontal="center" vertical="center"/>
      <protection locked="0" hidden="1"/>
    </xf>
    <xf numFmtId="0" fontId="43" fillId="0" borderId="13" xfId="0" applyFont="1" applyBorder="1" applyAlignment="1" applyProtection="1">
      <alignment horizontal="center" vertical="center"/>
      <protection hidden="1"/>
    </xf>
    <xf numFmtId="0" fontId="43" fillId="0" borderId="28" xfId="0" applyFont="1" applyBorder="1" applyAlignment="1" applyProtection="1">
      <alignment horizontal="center" vertical="center"/>
      <protection hidden="1"/>
    </xf>
    <xf numFmtId="0" fontId="1" fillId="0" borderId="14" xfId="0" applyFont="1" applyBorder="1" applyAlignment="1" applyProtection="1">
      <alignment horizontal="left" vertical="center" wrapText="1"/>
      <protection locked="0" hidden="1"/>
    </xf>
    <xf numFmtId="0" fontId="2" fillId="0" borderId="0" xfId="0" applyFont="1" applyAlignment="1" applyProtection="1">
      <alignment horizontal="right" vertical="center"/>
      <protection locked="0" hidden="1"/>
    </xf>
    <xf numFmtId="0" fontId="7" fillId="0" borderId="24" xfId="1" applyFont="1" applyBorder="1" applyAlignment="1" applyProtection="1">
      <alignment horizontal="center" vertical="center" wrapText="1"/>
      <protection locked="0" hidden="1"/>
    </xf>
    <xf numFmtId="0" fontId="18" fillId="0" borderId="0" xfId="1" applyFont="1" applyAlignment="1" applyProtection="1">
      <alignment vertical="center"/>
      <protection locked="0" hidden="1"/>
    </xf>
    <xf numFmtId="0" fontId="13" fillId="0" borderId="26" xfId="1" applyFont="1" applyBorder="1" applyAlignment="1" applyProtection="1">
      <alignment horizontal="center" vertical="center"/>
      <protection locked="0" hidden="1"/>
    </xf>
    <xf numFmtId="0" fontId="13" fillId="0" borderId="0" xfId="1" applyNumberFormat="1" applyFont="1" applyAlignment="1" applyProtection="1">
      <alignment horizontal="center"/>
      <protection locked="0" hidden="1"/>
    </xf>
    <xf numFmtId="0" fontId="18" fillId="0" borderId="0" xfId="1" applyNumberFormat="1" applyFont="1" applyAlignment="1" applyProtection="1">
      <alignment horizontal="center" vertical="center"/>
      <protection locked="0" hidden="1"/>
    </xf>
    <xf numFmtId="0" fontId="18" fillId="0" borderId="0" xfId="1" applyNumberFormat="1" applyFont="1" applyAlignment="1" applyProtection="1">
      <alignment vertical="center"/>
      <protection locked="0" hidden="1"/>
    </xf>
    <xf numFmtId="0" fontId="13" fillId="0" borderId="0" xfId="1" applyNumberFormat="1" applyFont="1" applyAlignment="1" applyProtection="1">
      <alignment horizontal="center" vertical="center"/>
      <protection locked="0" hidden="1"/>
    </xf>
    <xf numFmtId="0" fontId="1" fillId="0" borderId="73" xfId="0" applyFont="1" applyBorder="1" applyAlignment="1" applyProtection="1">
      <alignment horizontal="left" vertical="top" wrapText="1"/>
      <protection locked="0" hidden="1"/>
    </xf>
    <xf numFmtId="0" fontId="1" fillId="0" borderId="6" xfId="0" applyFont="1" applyBorder="1" applyAlignment="1" applyProtection="1">
      <alignment horizontal="left" vertical="top" wrapText="1"/>
      <protection locked="0" hidden="1"/>
    </xf>
    <xf numFmtId="0" fontId="1" fillId="0" borderId="0" xfId="0" applyFont="1" applyBorder="1" applyAlignment="1" applyProtection="1">
      <alignment horizontal="center" wrapText="1"/>
      <protection locked="0" hidden="1"/>
    </xf>
    <xf numFmtId="0" fontId="1" fillId="0" borderId="31" xfId="0" applyFont="1" applyBorder="1" applyAlignment="1" applyProtection="1">
      <alignment horizontal="center" vertical="center" wrapText="1"/>
      <protection locked="0" hidden="1"/>
    </xf>
    <xf numFmtId="0" fontId="1" fillId="0" borderId="24" xfId="0" applyFont="1" applyBorder="1" applyAlignment="1" applyProtection="1">
      <alignment horizontal="center" vertical="center" wrapText="1"/>
      <protection locked="0" hidden="1"/>
    </xf>
    <xf numFmtId="0" fontId="1" fillId="0" borderId="69" xfId="0" applyFont="1" applyBorder="1" applyAlignment="1" applyProtection="1">
      <alignment horizontal="left" vertical="top" wrapText="1"/>
      <protection locked="0" hidden="1"/>
    </xf>
    <xf numFmtId="0" fontId="1" fillId="0" borderId="38" xfId="0" applyFont="1" applyBorder="1" applyAlignment="1" applyProtection="1">
      <alignment horizontal="left" vertical="top" wrapText="1"/>
      <protection locked="0" hidden="1"/>
    </xf>
    <xf numFmtId="0" fontId="1" fillId="0" borderId="77" xfId="0" applyFont="1" applyBorder="1" applyAlignment="1" applyProtection="1">
      <alignment horizontal="left" vertical="top" wrapText="1"/>
      <protection locked="0" hidden="1"/>
    </xf>
    <xf numFmtId="0" fontId="1" fillId="0" borderId="50" xfId="0" applyFont="1" applyBorder="1" applyAlignment="1" applyProtection="1">
      <alignment horizontal="left" vertical="top" wrapText="1"/>
      <protection locked="0" hidden="1"/>
    </xf>
    <xf numFmtId="0" fontId="1" fillId="0" borderId="24" xfId="0" applyFont="1" applyBorder="1" applyAlignment="1" applyProtection="1">
      <alignment horizontal="left" vertical="top" wrapText="1"/>
      <protection locked="0" hidden="1"/>
    </xf>
    <xf numFmtId="0" fontId="1" fillId="0" borderId="31" xfId="0" applyFont="1" applyBorder="1" applyAlignment="1" applyProtection="1">
      <alignment horizontal="left" vertical="top" wrapText="1"/>
      <protection locked="0" hidden="1"/>
    </xf>
    <xf numFmtId="0" fontId="9" fillId="0" borderId="11" xfId="0" applyFont="1" applyBorder="1" applyAlignment="1" applyProtection="1">
      <alignment horizontal="center" wrapText="1"/>
      <protection locked="0" hidden="1"/>
    </xf>
    <xf numFmtId="0" fontId="9" fillId="0" borderId="0" xfId="0" applyFont="1" applyBorder="1" applyAlignment="1" applyProtection="1">
      <alignment horizontal="center" wrapText="1"/>
      <protection locked="0" hidden="1"/>
    </xf>
    <xf numFmtId="0" fontId="9" fillId="0" borderId="1" xfId="0" applyFont="1" applyBorder="1" applyAlignment="1" applyProtection="1">
      <alignment horizontal="center" wrapText="1"/>
      <protection locked="0" hidden="1"/>
    </xf>
    <xf numFmtId="0" fontId="1" fillId="0" borderId="75" xfId="0" applyFont="1" applyBorder="1" applyAlignment="1" applyProtection="1">
      <alignment horizontal="left" vertical="top" wrapText="1"/>
      <protection locked="0" hidden="1"/>
    </xf>
    <xf numFmtId="0" fontId="1" fillId="0" borderId="47" xfId="0" applyFont="1" applyBorder="1" applyAlignment="1" applyProtection="1">
      <alignment horizontal="left" vertical="top" wrapText="1"/>
      <protection locked="0" hidden="1"/>
    </xf>
    <xf numFmtId="0" fontId="1" fillId="0" borderId="7" xfId="0" applyFont="1" applyBorder="1" applyAlignment="1" applyProtection="1">
      <alignment horizontal="left" vertical="top" wrapText="1"/>
      <protection locked="0" hidden="1"/>
    </xf>
    <xf numFmtId="0" fontId="1" fillId="0" borderId="72" xfId="0" applyFont="1" applyBorder="1" applyAlignment="1" applyProtection="1">
      <alignment horizontal="left" vertical="top" wrapText="1"/>
      <protection locked="0" hidden="1"/>
    </xf>
    <xf numFmtId="0" fontId="1" fillId="0" borderId="5" xfId="0" applyFont="1" applyBorder="1" applyAlignment="1" applyProtection="1">
      <alignment horizontal="left" vertical="top" wrapText="1"/>
      <protection locked="0" hidden="1"/>
    </xf>
    <xf numFmtId="0" fontId="1" fillId="0" borderId="23" xfId="0" applyFont="1" applyBorder="1" applyAlignment="1" applyProtection="1">
      <alignment horizontal="left" vertical="top" wrapText="1"/>
      <protection locked="0" hidden="1"/>
    </xf>
    <xf numFmtId="0" fontId="1" fillId="0" borderId="2" xfId="0" applyFont="1" applyBorder="1" applyAlignment="1" applyProtection="1">
      <alignment horizontal="left" vertical="top" wrapText="1"/>
      <protection locked="0" hidden="1"/>
    </xf>
    <xf numFmtId="0" fontId="1" fillId="0" borderId="33" xfId="0" applyFont="1" applyBorder="1" applyAlignment="1" applyProtection="1">
      <alignment horizontal="left" vertical="top" wrapText="1"/>
      <protection locked="0" hidden="1"/>
    </xf>
    <xf numFmtId="0" fontId="1" fillId="0" borderId="29" xfId="0" applyFont="1" applyBorder="1" applyAlignment="1" applyProtection="1">
      <alignment horizontal="left" vertical="top" wrapText="1"/>
      <protection locked="0" hidden="1"/>
    </xf>
    <xf numFmtId="0" fontId="1" fillId="0" borderId="0" xfId="0" applyFont="1" applyBorder="1" applyAlignment="1" applyProtection="1">
      <alignment horizontal="left" vertical="top" wrapText="1"/>
      <protection locked="0" hidden="1"/>
    </xf>
    <xf numFmtId="0" fontId="1" fillId="0" borderId="30" xfId="0" applyFont="1" applyBorder="1" applyAlignment="1" applyProtection="1">
      <alignment horizontal="left" vertical="top" wrapText="1"/>
      <protection locked="0" hidden="1"/>
    </xf>
    <xf numFmtId="0" fontId="9" fillId="0" borderId="9" xfId="0" applyFont="1" applyBorder="1" applyAlignment="1" applyProtection="1">
      <alignment horizontal="center" wrapText="1"/>
      <protection locked="0" hidden="1"/>
    </xf>
    <xf numFmtId="0" fontId="9" fillId="0" borderId="7" xfId="0" applyFont="1" applyBorder="1" applyAlignment="1" applyProtection="1">
      <alignment horizontal="center" wrapText="1"/>
      <protection locked="0" hidden="1"/>
    </xf>
    <xf numFmtId="0" fontId="9" fillId="0" borderId="10" xfId="0" applyFont="1" applyBorder="1" applyAlignment="1" applyProtection="1">
      <alignment horizontal="center" wrapText="1"/>
      <protection locked="0" hidden="1"/>
    </xf>
    <xf numFmtId="0" fontId="1" fillId="0" borderId="26" xfId="0" applyFont="1" applyBorder="1" applyAlignment="1" applyProtection="1">
      <alignment horizontal="center" vertical="center" wrapText="1"/>
      <protection locked="0" hidden="1"/>
    </xf>
    <xf numFmtId="0" fontId="9" fillId="0" borderId="11" xfId="0" applyFont="1" applyBorder="1" applyAlignment="1" applyProtection="1">
      <alignment horizontal="center"/>
      <protection locked="0" hidden="1"/>
    </xf>
    <xf numFmtId="0" fontId="9" fillId="0" borderId="0" xfId="0" applyFont="1" applyBorder="1" applyAlignment="1" applyProtection="1">
      <alignment horizontal="center"/>
      <protection locked="0" hidden="1"/>
    </xf>
    <xf numFmtId="0" fontId="1" fillId="0" borderId="42" xfId="0" applyFont="1" applyBorder="1" applyAlignment="1" applyProtection="1">
      <alignment horizontal="center" vertical="center"/>
      <protection locked="0" hidden="1"/>
    </xf>
    <xf numFmtId="0" fontId="9" fillId="0" borderId="9" xfId="0" applyFont="1" applyBorder="1" applyAlignment="1" applyProtection="1">
      <alignment horizontal="center"/>
      <protection locked="0" hidden="1"/>
    </xf>
    <xf numFmtId="0" fontId="9" fillId="0" borderId="7" xfId="0" applyFont="1" applyBorder="1" applyAlignment="1" applyProtection="1">
      <alignment horizontal="center"/>
      <protection locked="0" hidden="1"/>
    </xf>
    <xf numFmtId="0" fontId="9" fillId="0" borderId="10" xfId="0" applyFont="1" applyBorder="1" applyAlignment="1" applyProtection="1">
      <alignment horizontal="center"/>
      <protection locked="0" hidden="1"/>
    </xf>
    <xf numFmtId="0" fontId="1" fillId="0" borderId="34" xfId="0" applyFont="1" applyBorder="1" applyAlignment="1" applyProtection="1">
      <alignment horizontal="center" vertical="center"/>
      <protection locked="0" hidden="1"/>
    </xf>
    <xf numFmtId="0" fontId="1" fillId="0" borderId="26" xfId="0" applyFont="1" applyBorder="1" applyAlignment="1" applyProtection="1">
      <alignment horizontal="center" vertical="center"/>
      <protection locked="0" hidden="1"/>
    </xf>
    <xf numFmtId="0" fontId="43" fillId="0" borderId="24" xfId="0" applyFont="1" applyBorder="1" applyAlignment="1" applyProtection="1">
      <alignment horizontal="center" vertical="center"/>
      <protection hidden="1"/>
    </xf>
    <xf numFmtId="0" fontId="18" fillId="0" borderId="0" xfId="1" applyNumberFormat="1" applyFont="1" applyAlignment="1" applyProtection="1">
      <alignment horizontal="center" vertical="center" wrapText="1"/>
      <protection locked="0" hidden="1"/>
    </xf>
    <xf numFmtId="0" fontId="18" fillId="0" borderId="0" xfId="1" applyFont="1" applyAlignment="1" applyProtection="1">
      <alignment horizontal="center" vertical="center" wrapText="1"/>
      <protection locked="0" hidden="1"/>
    </xf>
    <xf numFmtId="49" fontId="46" fillId="0" borderId="56" xfId="1" applyNumberFormat="1" applyFont="1" applyBorder="1" applyAlignment="1" applyProtection="1">
      <alignment horizontal="center" vertical="center" wrapText="1"/>
      <protection hidden="1"/>
    </xf>
    <xf numFmtId="0" fontId="46" fillId="0" borderId="5" xfId="1" applyFont="1" applyBorder="1" applyAlignment="1" applyProtection="1">
      <alignment horizontal="center" vertical="center" wrapText="1"/>
      <protection hidden="1"/>
    </xf>
    <xf numFmtId="0" fontId="46" fillId="0" borderId="6" xfId="1" applyFont="1" applyBorder="1" applyAlignment="1" applyProtection="1">
      <alignment horizontal="center" vertical="center" wrapText="1"/>
      <protection hidden="1"/>
    </xf>
    <xf numFmtId="49" fontId="49" fillId="0" borderId="56" xfId="1" applyNumberFormat="1" applyFont="1" applyBorder="1" applyAlignment="1" applyProtection="1">
      <alignment horizontal="left" vertical="center"/>
      <protection locked="0"/>
    </xf>
    <xf numFmtId="49" fontId="47" fillId="0" borderId="5" xfId="1" applyNumberFormat="1" applyFont="1" applyBorder="1" applyAlignment="1" applyProtection="1">
      <alignment horizontal="left" vertical="center"/>
      <protection locked="0"/>
    </xf>
    <xf numFmtId="49" fontId="47" fillId="0" borderId="6" xfId="1" applyNumberFormat="1" applyFont="1" applyBorder="1" applyAlignment="1" applyProtection="1">
      <alignment horizontal="left" vertical="center"/>
      <protection locked="0"/>
    </xf>
    <xf numFmtId="49" fontId="47" fillId="0" borderId="56" xfId="1" applyNumberFormat="1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2" fillId="0" borderId="4" xfId="1" applyFont="1" applyFill="1" applyBorder="1" applyAlignment="1" applyProtection="1">
      <alignment horizontal="center" vertical="center" wrapText="1"/>
      <protection hidden="1"/>
    </xf>
    <xf numFmtId="0" fontId="39" fillId="0" borderId="4" xfId="1" applyFont="1" applyBorder="1" applyAlignment="1" applyProtection="1">
      <alignment horizontal="center" vertical="center" wrapText="1"/>
      <protection hidden="1"/>
    </xf>
    <xf numFmtId="0" fontId="32" fillId="0" borderId="71" xfId="1" applyFont="1" applyFill="1" applyBorder="1" applyAlignment="1" applyProtection="1">
      <alignment horizontal="center" vertical="center" wrapText="1"/>
      <protection hidden="1"/>
    </xf>
    <xf numFmtId="0" fontId="39" fillId="0" borderId="66" xfId="1" applyFont="1" applyBorder="1" applyAlignment="1" applyProtection="1">
      <alignment horizontal="center" vertical="center" wrapText="1"/>
      <protection hidden="1"/>
    </xf>
    <xf numFmtId="49" fontId="47" fillId="0" borderId="4" xfId="1" applyNumberFormat="1" applyFont="1" applyBorder="1" applyAlignment="1" applyProtection="1">
      <alignment horizontal="left" vertical="center"/>
      <protection locked="0"/>
    </xf>
    <xf numFmtId="0" fontId="47" fillId="0" borderId="5" xfId="1" applyFont="1" applyBorder="1" applyAlignment="1" applyProtection="1">
      <alignment horizontal="left" vertical="center"/>
      <protection locked="0"/>
    </xf>
    <xf numFmtId="0" fontId="50" fillId="0" borderId="0" xfId="1" applyFont="1" applyAlignment="1" applyProtection="1">
      <alignment horizontal="center"/>
      <protection hidden="1"/>
    </xf>
    <xf numFmtId="0" fontId="50" fillId="0" borderId="0" xfId="1" applyFont="1" applyAlignment="1" applyProtection="1">
      <protection hidden="1"/>
    </xf>
    <xf numFmtId="0" fontId="51" fillId="0" borderId="0" xfId="1" applyFont="1" applyAlignment="1" applyProtection="1">
      <alignment horizontal="center" vertical="center"/>
      <protection hidden="1"/>
    </xf>
    <xf numFmtId="0" fontId="47" fillId="0" borderId="2" xfId="1" applyFont="1" applyFill="1" applyBorder="1" applyAlignment="1" applyProtection="1">
      <alignment horizontal="left" vertical="center" wrapText="1"/>
      <protection locked="0"/>
    </xf>
    <xf numFmtId="0" fontId="47" fillId="0" borderId="2" xfId="1" applyFont="1" applyBorder="1" applyAlignment="1" applyProtection="1">
      <alignment horizontal="left" vertical="center" wrapText="1"/>
      <protection locked="0"/>
    </xf>
    <xf numFmtId="0" fontId="51" fillId="0" borderId="0" xfId="1" applyNumberFormat="1" applyFont="1" applyBorder="1" applyAlignment="1" applyProtection="1">
      <alignment horizontal="left" vertical="center"/>
      <protection hidden="1"/>
    </xf>
    <xf numFmtId="0" fontId="39" fillId="0" borderId="0" xfId="1" applyNumberFormat="1" applyFont="1" applyAlignment="1" applyProtection="1">
      <alignment horizontal="left" vertical="center"/>
      <protection hidden="1"/>
    </xf>
    <xf numFmtId="49" fontId="32" fillId="0" borderId="2" xfId="1" applyNumberFormat="1" applyFont="1" applyBorder="1" applyAlignment="1" applyProtection="1">
      <alignment horizontal="center" vertical="center"/>
      <protection hidden="1"/>
    </xf>
    <xf numFmtId="49" fontId="52" fillId="0" borderId="2" xfId="1" applyNumberFormat="1" applyFont="1" applyBorder="1" applyAlignment="1" applyProtection="1">
      <alignment horizontal="center" vertical="center"/>
      <protection locked="0"/>
    </xf>
    <xf numFmtId="0" fontId="52" fillId="0" borderId="2" xfId="1" applyNumberFormat="1" applyFont="1" applyBorder="1" applyAlignment="1" applyProtection="1">
      <alignment horizontal="center" vertical="center"/>
      <protection locked="0"/>
    </xf>
    <xf numFmtId="49" fontId="51" fillId="0" borderId="0" xfId="1" applyNumberFormat="1" applyFont="1" applyBorder="1" applyAlignment="1" applyProtection="1">
      <alignment horizontal="left" vertical="center"/>
      <protection hidden="1"/>
    </xf>
    <xf numFmtId="0" fontId="51" fillId="0" borderId="0" xfId="1" applyFont="1" applyAlignment="1" applyProtection="1">
      <alignment horizontal="left" vertical="center"/>
      <protection hidden="1"/>
    </xf>
    <xf numFmtId="49" fontId="53" fillId="0" borderId="7" xfId="1" applyNumberFormat="1" applyFont="1" applyBorder="1" applyAlignment="1" applyProtection="1">
      <alignment horizontal="center" vertical="top"/>
      <protection hidden="1"/>
    </xf>
    <xf numFmtId="0" fontId="47" fillId="0" borderId="2" xfId="1" applyFont="1" applyFill="1" applyBorder="1" applyAlignment="1" applyProtection="1">
      <alignment horizontal="left" vertical="center"/>
      <protection locked="0"/>
    </xf>
    <xf numFmtId="0" fontId="47" fillId="0" borderId="2" xfId="1" applyFont="1" applyBorder="1" applyAlignment="1" applyProtection="1">
      <alignment horizontal="left" vertical="center"/>
      <protection locked="0"/>
    </xf>
    <xf numFmtId="0" fontId="54" fillId="0" borderId="0" xfId="1" applyFont="1" applyBorder="1" applyAlignment="1">
      <alignment horizontal="center"/>
    </xf>
    <xf numFmtId="0" fontId="54" fillId="0" borderId="7" xfId="1" applyFont="1" applyBorder="1" applyAlignment="1">
      <alignment horizontal="center"/>
    </xf>
    <xf numFmtId="0" fontId="51" fillId="0" borderId="0" xfId="1" applyNumberFormat="1" applyFont="1" applyBorder="1" applyAlignment="1" applyProtection="1">
      <alignment horizontal="left" wrapText="1"/>
      <protection hidden="1"/>
    </xf>
    <xf numFmtId="0" fontId="39" fillId="0" borderId="0" xfId="1" applyNumberFormat="1" applyFont="1" applyAlignment="1" applyProtection="1">
      <alignment horizontal="left" wrapText="1"/>
      <protection hidden="1"/>
    </xf>
    <xf numFmtId="0" fontId="51" fillId="0" borderId="0" xfId="1" applyFont="1" applyAlignment="1" applyProtection="1">
      <alignment horizontal="left" vertical="top" wrapText="1"/>
      <protection hidden="1"/>
    </xf>
    <xf numFmtId="0" fontId="51" fillId="0" borderId="0" xfId="1" applyNumberFormat="1" applyFont="1" applyBorder="1" applyAlignment="1" applyProtection="1">
      <alignment horizontal="left" vertical="center" wrapText="1"/>
      <protection hidden="1"/>
    </xf>
    <xf numFmtId="0" fontId="39" fillId="0" borderId="0" xfId="1" applyNumberFormat="1" applyFont="1" applyAlignment="1" applyProtection="1">
      <alignment horizontal="left" vertical="center" wrapText="1"/>
      <protection hidden="1"/>
    </xf>
    <xf numFmtId="0" fontId="1" fillId="0" borderId="5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4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8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44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4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5" fillId="0" borderId="26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</cellXfs>
  <cellStyles count="3">
    <cellStyle name="Гиперссылка" xfId="2" builtinId="8"/>
    <cellStyle name="Обычный" xfId="0" builtinId="0"/>
    <cellStyle name="Обычный 2" xfId="1"/>
  </cellStyles>
  <dxfs count="5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rgb="FF00CCFF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colors>
    <mruColors>
      <color rgb="FF6600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3771867b4b045b6/&#1056;&#1072;&#1073;&#1086;&#1095;&#1080;&#1081;%20&#1089;&#1090;&#1086;&#1083;/&#1052;&#1091;&#1089;&#1086;&#1088;/&#1048;&#1055;&#1056;_&#1058;&#1072;&#1085;&#1094;&#1102;&#1088;&#1072;_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ределение"/>
      <sheetName val="Исходные"/>
      <sheetName val="Р. 1.1. ПЛАН"/>
      <sheetName val="Р. 1.2. ПЛАН"/>
      <sheetName val="Р. 1.1. Нагрузка"/>
      <sheetName val="Р. 1.2. Нагрузка"/>
      <sheetName val="Раздел 2.1"/>
      <sheetName val="Раздел 2.2"/>
      <sheetName val="Р. II. Изменения"/>
      <sheetName val="Раздел 3.1"/>
      <sheetName val="Раздел 3.2"/>
      <sheetName val="Р. III. Изменения"/>
      <sheetName val="Раздел 4.1"/>
      <sheetName val="Раздел 4.2"/>
      <sheetName val="Раздел V"/>
      <sheetName val="Отметка"/>
      <sheetName val="Анализ"/>
    </sheetNames>
    <sheetDataSet>
      <sheetData sheetId="0">
        <row r="6">
          <cell r="I6" t="str">
            <v>Начальник кафедры</v>
          </cell>
        </row>
        <row r="31">
          <cell r="C31" t="str">
            <v>начальник кафедры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B339"/>
  <sheetViews>
    <sheetView view="pageBreakPreview" topLeftCell="A4" zoomScale="78" zoomScaleNormal="64" zoomScaleSheetLayoutView="69" zoomScalePageLayoutView="28" workbookViewId="0">
      <selection activeCell="O17" sqref="O17"/>
    </sheetView>
  </sheetViews>
  <sheetFormatPr defaultRowHeight="13.8" x14ac:dyDescent="0.25"/>
  <cols>
    <col min="1" max="1" width="11.88671875" style="4" customWidth="1"/>
    <col min="2" max="2" width="3.109375" style="4" customWidth="1"/>
    <col min="3" max="3" width="8.88671875" style="4"/>
    <col min="4" max="4" width="4.77734375" style="4" customWidth="1"/>
    <col min="5" max="7" width="8.88671875" style="4"/>
    <col min="8" max="8" width="8.5546875" style="4" customWidth="1"/>
    <col min="9" max="9" width="2" style="4" customWidth="1"/>
    <col min="10" max="10" width="6.88671875" style="4" customWidth="1"/>
    <col min="11" max="11" width="2" style="4" customWidth="1"/>
    <col min="12" max="14" width="8.88671875" style="4"/>
    <col min="15" max="15" width="4.44140625" style="4" customWidth="1"/>
    <col min="16" max="16" width="8.88671875" style="4"/>
    <col min="17" max="17" width="7.88671875" style="4" customWidth="1"/>
    <col min="18" max="18" width="10.33203125" style="4" bestFit="1" customWidth="1"/>
    <col min="19" max="16384" width="8.88671875" style="4"/>
  </cols>
  <sheetData>
    <row r="1" spans="1:28" ht="103.5" customHeight="1" x14ac:dyDescent="0.35">
      <c r="A1" s="536" t="s">
        <v>0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25"/>
      <c r="S1" s="26"/>
      <c r="T1" s="1"/>
      <c r="U1" s="1"/>
      <c r="V1" s="1"/>
      <c r="W1" s="1"/>
      <c r="X1" s="1"/>
      <c r="Y1" s="1"/>
      <c r="Z1" s="1"/>
      <c r="AA1" s="1"/>
      <c r="AB1" s="1"/>
    </row>
    <row r="2" spans="1:28" ht="18" customHeight="1" x14ac:dyDescent="0.35">
      <c r="Q2" s="6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" customHeight="1" x14ac:dyDescent="0.35">
      <c r="Q3" s="6"/>
      <c r="R3" s="1"/>
      <c r="S3" s="523"/>
      <c r="T3" s="523"/>
      <c r="U3" s="1"/>
      <c r="V3" s="520"/>
      <c r="W3" s="520"/>
      <c r="X3" s="1"/>
      <c r="Y3" s="1"/>
      <c r="Z3" s="1"/>
      <c r="AA3" s="1"/>
      <c r="AB3" s="1"/>
    </row>
    <row r="4" spans="1:28" ht="18" customHeight="1" x14ac:dyDescent="0.35">
      <c r="Q4" s="6"/>
      <c r="R4" s="1"/>
      <c r="S4" s="27"/>
      <c r="T4" s="28"/>
      <c r="U4" s="1"/>
      <c r="V4" s="27"/>
      <c r="W4" s="28"/>
      <c r="X4" s="1"/>
      <c r="Y4" s="1"/>
      <c r="Z4" s="1"/>
      <c r="AA4" s="1"/>
      <c r="AB4" s="1"/>
    </row>
    <row r="5" spans="1:28" ht="23.25" customHeight="1" x14ac:dyDescent="0.35">
      <c r="I5" s="538" t="s">
        <v>1</v>
      </c>
      <c r="J5" s="538"/>
      <c r="K5" s="538"/>
      <c r="L5" s="538"/>
      <c r="M5" s="538"/>
      <c r="N5" s="538"/>
      <c r="Q5" s="6"/>
      <c r="R5" s="29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1" x14ac:dyDescent="0.4">
      <c r="I6" s="539"/>
      <c r="J6" s="539"/>
      <c r="K6" s="539"/>
      <c r="L6" s="539"/>
      <c r="M6" s="539"/>
      <c r="N6" s="539"/>
      <c r="O6" s="539"/>
      <c r="P6" s="539"/>
      <c r="Q6" s="539"/>
      <c r="R6" s="30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3.25" customHeight="1" x14ac:dyDescent="0.4">
      <c r="I7" s="526"/>
      <c r="J7" s="526"/>
      <c r="K7" s="526"/>
      <c r="L7" s="526"/>
      <c r="M7" s="526"/>
      <c r="N7" s="526"/>
      <c r="O7" s="526"/>
      <c r="P7" s="526"/>
      <c r="Q7" s="526"/>
      <c r="R7" s="31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23.25" customHeight="1" x14ac:dyDescent="0.4">
      <c r="I8" s="527"/>
      <c r="J8" s="527"/>
      <c r="K8" s="527"/>
      <c r="L8" s="527"/>
      <c r="M8" s="527"/>
      <c r="N8" s="527"/>
      <c r="O8" s="527"/>
      <c r="P8" s="527"/>
      <c r="Q8" s="527"/>
      <c r="R8" s="31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3.5" customHeight="1" x14ac:dyDescent="0.35">
      <c r="I9" s="528" t="s">
        <v>5</v>
      </c>
      <c r="J9" s="528"/>
      <c r="K9" s="528"/>
      <c r="L9" s="528"/>
      <c r="M9" s="528"/>
      <c r="N9" s="528"/>
      <c r="O9" s="528"/>
      <c r="P9" s="528"/>
      <c r="Q9" s="528"/>
      <c r="R9" s="33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22.5" customHeight="1" x14ac:dyDescent="0.4">
      <c r="I10" s="529"/>
      <c r="J10" s="529"/>
      <c r="K10" s="529"/>
      <c r="L10" s="529"/>
      <c r="M10" s="529"/>
      <c r="N10" s="529"/>
      <c r="O10" s="529"/>
      <c r="P10" s="529"/>
      <c r="Q10" s="529"/>
      <c r="R10" s="34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3.5" customHeight="1" x14ac:dyDescent="0.35">
      <c r="I11" s="528" t="s">
        <v>6</v>
      </c>
      <c r="J11" s="528"/>
      <c r="K11" s="528"/>
      <c r="L11" s="528"/>
      <c r="M11" s="528"/>
      <c r="N11" s="528"/>
      <c r="O11" s="528"/>
      <c r="P11" s="528"/>
      <c r="Q11" s="528"/>
      <c r="R11" s="35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3.25" customHeight="1" x14ac:dyDescent="0.4">
      <c r="N12" s="530"/>
      <c r="O12" s="530"/>
      <c r="P12" s="530"/>
      <c r="Q12" s="530"/>
      <c r="R12" s="36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" x14ac:dyDescent="0.35">
      <c r="N13" s="531" t="s">
        <v>7</v>
      </c>
      <c r="O13" s="531"/>
      <c r="P13" s="531"/>
      <c r="Q13" s="531"/>
      <c r="R13" s="35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" x14ac:dyDescent="0.35">
      <c r="I14" s="4" t="s">
        <v>8</v>
      </c>
      <c r="J14" s="7"/>
      <c r="K14" s="3" t="s">
        <v>9</v>
      </c>
      <c r="L14" s="530"/>
      <c r="M14" s="530"/>
      <c r="N14" s="530"/>
      <c r="O14" s="5">
        <v>20</v>
      </c>
      <c r="Q14" s="8" t="s">
        <v>10</v>
      </c>
      <c r="R14" s="3"/>
      <c r="S14" s="26"/>
      <c r="T14" s="1"/>
      <c r="U14" s="1"/>
      <c r="V14" s="1"/>
      <c r="W14" s="1"/>
      <c r="X14" s="1"/>
      <c r="Y14" s="1"/>
      <c r="Z14" s="1"/>
      <c r="AA14" s="1"/>
      <c r="AB14" s="1"/>
    </row>
    <row r="15" spans="1:28" ht="18" customHeight="1" x14ac:dyDescent="0.35">
      <c r="Q15" s="6"/>
      <c r="R15" s="1"/>
      <c r="S15" s="27"/>
      <c r="T15" s="28"/>
      <c r="U15" s="1"/>
      <c r="V15" s="1"/>
      <c r="W15" s="1"/>
      <c r="X15" s="1"/>
      <c r="Y15" s="1"/>
      <c r="Z15" s="1"/>
      <c r="AA15" s="1"/>
      <c r="AB15" s="1"/>
    </row>
    <row r="16" spans="1:28" ht="18" customHeight="1" x14ac:dyDescent="0.35">
      <c r="Q16" s="6"/>
      <c r="R16" s="1"/>
      <c r="S16" s="37"/>
      <c r="T16" s="37"/>
      <c r="U16" s="37"/>
      <c r="V16" s="38"/>
      <c r="W16" s="39"/>
      <c r="X16" s="40"/>
      <c r="Y16" s="41"/>
      <c r="Z16" s="1"/>
      <c r="AA16" s="1"/>
      <c r="AB16" s="1"/>
    </row>
    <row r="17" spans="1:28" ht="18" customHeight="1" x14ac:dyDescent="0.35">
      <c r="Q17" s="6"/>
      <c r="R17" s="1"/>
      <c r="S17" s="42"/>
      <c r="T17" s="1"/>
      <c r="U17" s="1"/>
      <c r="V17" s="28"/>
      <c r="W17" s="43"/>
      <c r="X17" s="44"/>
      <c r="Y17" s="28"/>
      <c r="Z17" s="1"/>
      <c r="AA17" s="1"/>
      <c r="AB17" s="1"/>
    </row>
    <row r="18" spans="1:28" ht="18" customHeight="1" x14ac:dyDescent="0.35">
      <c r="Q18" s="6"/>
      <c r="R18" s="1"/>
      <c r="S18" s="1"/>
      <c r="T18" s="1"/>
      <c r="U18" s="1"/>
      <c r="V18" s="38"/>
      <c r="W18" s="39"/>
      <c r="X18" s="40"/>
      <c r="Y18" s="41"/>
      <c r="Z18" s="1"/>
      <c r="AA18" s="1"/>
      <c r="AB18" s="1"/>
    </row>
    <row r="19" spans="1:28" ht="18" customHeight="1" x14ac:dyDescent="0.35">
      <c r="Q19" s="6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" customHeight="1" x14ac:dyDescent="0.35">
      <c r="Q20" s="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35.4" customHeight="1" x14ac:dyDescent="0.35">
      <c r="A21" s="532" t="s">
        <v>11</v>
      </c>
      <c r="B21" s="532"/>
      <c r="C21" s="532"/>
      <c r="D21" s="532"/>
      <c r="E21" s="532"/>
      <c r="F21" s="532"/>
      <c r="G21" s="532"/>
      <c r="H21" s="532"/>
      <c r="I21" s="532"/>
      <c r="J21" s="532"/>
      <c r="K21" s="532"/>
      <c r="L21" s="532"/>
      <c r="M21" s="532"/>
      <c r="N21" s="532"/>
      <c r="O21" s="532"/>
      <c r="P21" s="532"/>
      <c r="Q21" s="532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8" customHeight="1" x14ac:dyDescent="0.35">
      <c r="Q22" s="6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8" customHeight="1" x14ac:dyDescent="0.35">
      <c r="Q23" s="6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31.5" customHeight="1" x14ac:dyDescent="0.45">
      <c r="E24" s="9" t="s">
        <v>12</v>
      </c>
      <c r="G24" s="10" t="s">
        <v>13</v>
      </c>
      <c r="H24" s="7"/>
      <c r="J24" s="533" t="s">
        <v>14</v>
      </c>
      <c r="K24" s="533"/>
      <c r="L24" s="533"/>
      <c r="M24" s="533"/>
      <c r="Q24" s="6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" x14ac:dyDescent="0.35">
      <c r="F25" s="11"/>
      <c r="Q25" s="6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7.6" customHeight="1" x14ac:dyDescent="0.45">
      <c r="A26" s="530"/>
      <c r="B26" s="530"/>
      <c r="C26" s="530"/>
      <c r="D26" s="530"/>
      <c r="E26" s="530"/>
      <c r="F26" s="530"/>
      <c r="G26" s="530"/>
      <c r="H26" s="530"/>
      <c r="I26" s="530"/>
      <c r="J26" s="530"/>
      <c r="K26" s="530"/>
      <c r="L26" s="530"/>
      <c r="M26" s="530"/>
      <c r="N26" s="530"/>
      <c r="O26" s="530"/>
      <c r="P26" s="530"/>
      <c r="Q26" s="530"/>
      <c r="R26" s="1"/>
      <c r="S26" s="45" t="s">
        <v>57</v>
      </c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thickBot="1" x14ac:dyDescent="0.4">
      <c r="A27" s="534" t="s">
        <v>15</v>
      </c>
      <c r="B27" s="534"/>
      <c r="C27" s="534"/>
      <c r="D27" s="534"/>
      <c r="E27" s="534"/>
      <c r="F27" s="534"/>
      <c r="G27" s="534"/>
      <c r="H27" s="534"/>
      <c r="I27" s="534"/>
      <c r="J27" s="534"/>
      <c r="K27" s="534"/>
      <c r="L27" s="534"/>
      <c r="M27" s="534"/>
      <c r="N27" s="534"/>
      <c r="O27" s="534"/>
      <c r="P27" s="534"/>
      <c r="Q27" s="534"/>
      <c r="R27" s="35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3.25" customHeight="1" thickBot="1" x14ac:dyDescent="0.45">
      <c r="A28" s="526" t="s">
        <v>16</v>
      </c>
      <c r="B28" s="526"/>
      <c r="C28" s="526"/>
      <c r="D28" s="526"/>
      <c r="E28" s="535"/>
      <c r="F28" s="535"/>
      <c r="G28" s="535"/>
      <c r="H28" s="535"/>
      <c r="I28" s="535"/>
      <c r="J28" s="535"/>
      <c r="K28" s="535"/>
      <c r="L28" s="535"/>
      <c r="M28" s="535"/>
      <c r="N28" s="535"/>
      <c r="O28" s="535"/>
      <c r="P28" s="535"/>
      <c r="Q28" s="535"/>
      <c r="R28" s="1"/>
      <c r="S28" s="1"/>
      <c r="T28" s="15" t="s">
        <v>58</v>
      </c>
      <c r="U28" s="46"/>
      <c r="V28" s="47"/>
      <c r="W28" s="1"/>
      <c r="X28" s="1"/>
      <c r="Y28" s="1"/>
      <c r="Z28" s="1"/>
      <c r="AA28" s="1"/>
      <c r="AB28" s="1"/>
    </row>
    <row r="29" spans="1:28" ht="23.25" customHeight="1" thickBot="1" x14ac:dyDescent="0.55000000000000004">
      <c r="A29" s="526" t="s">
        <v>17</v>
      </c>
      <c r="B29" s="526"/>
      <c r="C29" s="526"/>
      <c r="D29" s="530"/>
      <c r="E29" s="530"/>
      <c r="F29" s="530"/>
      <c r="G29" s="530"/>
      <c r="H29" s="530"/>
      <c r="I29" s="530"/>
      <c r="J29" s="530"/>
      <c r="K29" s="530"/>
      <c r="L29" s="530"/>
      <c r="M29" s="530"/>
      <c r="N29" s="530"/>
      <c r="O29" s="530"/>
      <c r="P29" s="530"/>
      <c r="Q29" s="530"/>
      <c r="R29" s="1"/>
      <c r="S29" s="1"/>
      <c r="T29" s="15" t="s">
        <v>59</v>
      </c>
      <c r="U29" s="48" t="str">
        <f>IF(E28="","●","")</f>
        <v>●</v>
      </c>
      <c r="V29" s="1"/>
      <c r="W29" s="1"/>
      <c r="X29" s="1"/>
      <c r="Y29" s="1"/>
      <c r="Z29" s="1"/>
      <c r="AA29" s="1"/>
      <c r="AB29" s="1"/>
    </row>
    <row r="30" spans="1:28" ht="23.25" customHeight="1" thickBot="1" x14ac:dyDescent="0.45">
      <c r="A30" s="526" t="s">
        <v>18</v>
      </c>
      <c r="B30" s="526"/>
      <c r="C30" s="526"/>
      <c r="D30" s="541"/>
      <c r="E30" s="541"/>
      <c r="F30" s="541"/>
      <c r="G30" s="541"/>
      <c r="H30" s="541"/>
      <c r="I30" s="541"/>
      <c r="J30" s="541"/>
      <c r="K30" s="541"/>
      <c r="L30" s="541"/>
      <c r="M30" s="541"/>
      <c r="N30" s="541"/>
      <c r="O30" s="541"/>
      <c r="P30" s="541"/>
      <c r="Q30" s="541"/>
      <c r="R30" s="1"/>
      <c r="S30" s="1"/>
      <c r="T30" s="15" t="s">
        <v>60</v>
      </c>
      <c r="U30" s="49">
        <v>1</v>
      </c>
      <c r="V30" s="1"/>
      <c r="W30" s="1"/>
      <c r="X30" s="1"/>
      <c r="Y30" s="1"/>
      <c r="Z30" s="1"/>
      <c r="AA30" s="1"/>
      <c r="AB30" s="1"/>
    </row>
    <row r="31" spans="1:28" ht="23.25" customHeight="1" x14ac:dyDescent="0.4">
      <c r="A31" s="526" t="s">
        <v>19</v>
      </c>
      <c r="B31" s="526"/>
      <c r="C31" s="535"/>
      <c r="D31" s="535"/>
      <c r="E31" s="535"/>
      <c r="F31" s="535"/>
      <c r="G31" s="535"/>
      <c r="H31" s="535"/>
      <c r="I31" s="535"/>
      <c r="J31" s="535"/>
      <c r="K31" s="535"/>
      <c r="L31" s="535"/>
      <c r="M31" s="535"/>
      <c r="N31" s="535"/>
      <c r="O31" s="542"/>
      <c r="P31" s="542"/>
      <c r="Q31" s="542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3.25" customHeight="1" x14ac:dyDescent="0.4">
      <c r="A32" s="526" t="s">
        <v>20</v>
      </c>
      <c r="B32" s="526"/>
      <c r="C32" s="524"/>
      <c r="D32" s="524"/>
      <c r="E32" s="524"/>
      <c r="F32" s="524"/>
      <c r="G32" s="524"/>
      <c r="H32" s="524"/>
      <c r="I32" s="524"/>
      <c r="J32" s="524"/>
      <c r="K32" s="524"/>
      <c r="L32" s="524"/>
      <c r="M32" s="524"/>
      <c r="N32" s="524"/>
      <c r="O32" s="524"/>
      <c r="P32" s="524"/>
      <c r="Q32" s="524"/>
      <c r="R32" s="6"/>
    </row>
    <row r="33" spans="1:18" ht="18" customHeight="1" x14ac:dyDescent="0.25">
      <c r="Q33" s="6"/>
      <c r="R33" s="6"/>
    </row>
    <row r="34" spans="1:18" ht="18" customHeight="1" x14ac:dyDescent="0.25">
      <c r="Q34" s="6"/>
      <c r="R34" s="6"/>
    </row>
    <row r="35" spans="1:18" ht="18" customHeight="1" x14ac:dyDescent="0.25">
      <c r="Q35" s="6"/>
      <c r="R35" s="6"/>
    </row>
    <row r="36" spans="1:18" ht="18" customHeight="1" x14ac:dyDescent="0.25">
      <c r="Q36" s="6"/>
      <c r="R36" s="6"/>
    </row>
    <row r="37" spans="1:18" ht="18" customHeight="1" x14ac:dyDescent="0.25">
      <c r="Q37" s="6"/>
      <c r="R37" s="6"/>
    </row>
    <row r="38" spans="1:18" ht="18" customHeight="1" x14ac:dyDescent="0.25">
      <c r="Q38" s="6"/>
      <c r="R38" s="6"/>
    </row>
    <row r="39" spans="1:18" ht="18" customHeight="1" x14ac:dyDescent="0.25">
      <c r="Q39" s="6"/>
      <c r="R39" s="6"/>
    </row>
    <row r="40" spans="1:18" ht="18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6"/>
    </row>
    <row r="41" spans="1:18" ht="14.4" x14ac:dyDescent="0.25">
      <c r="A41" s="543" t="s">
        <v>21</v>
      </c>
      <c r="B41" s="543"/>
      <c r="C41" s="543"/>
      <c r="D41" s="543"/>
      <c r="E41" s="543"/>
      <c r="F41" s="543"/>
      <c r="G41" s="543"/>
      <c r="H41" s="543"/>
      <c r="I41" s="543"/>
      <c r="J41" s="543"/>
      <c r="K41" s="543"/>
      <c r="L41" s="543"/>
      <c r="M41" s="543"/>
      <c r="N41" s="543"/>
      <c r="O41" s="543"/>
      <c r="P41" s="543"/>
      <c r="Q41" s="543"/>
      <c r="R41" s="6"/>
    </row>
    <row r="42" spans="1:18" ht="4.95" customHeight="1" x14ac:dyDescent="0.25">
      <c r="Q42" s="6"/>
      <c r="R42" s="6"/>
    </row>
    <row r="43" spans="1:18" ht="18" x14ac:dyDescent="0.35">
      <c r="A43" s="13" t="s">
        <v>22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6"/>
    </row>
    <row r="44" spans="1:18" ht="18" x14ac:dyDescent="0.35">
      <c r="A44" s="1"/>
      <c r="B44" s="14" t="s">
        <v>23</v>
      </c>
      <c r="C44" s="1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6"/>
    </row>
    <row r="45" spans="1:18" ht="20.399999999999999" x14ac:dyDescent="0.35">
      <c r="A45" s="1"/>
      <c r="B45" s="14"/>
      <c r="C45" s="15" t="s">
        <v>25</v>
      </c>
      <c r="D45" s="1" t="s">
        <v>26</v>
      </c>
      <c r="E45" s="1"/>
      <c r="F45" s="1"/>
      <c r="G45" s="1"/>
      <c r="H45" s="1"/>
      <c r="I45" s="16"/>
      <c r="J45" s="544"/>
      <c r="K45" s="544"/>
      <c r="L45" s="544"/>
      <c r="M45" s="544"/>
      <c r="N45" s="544"/>
      <c r="O45" s="17"/>
      <c r="P45" s="3"/>
      <c r="Q45" s="1"/>
      <c r="R45" s="6"/>
    </row>
    <row r="46" spans="1:18" ht="20.399999999999999" x14ac:dyDescent="0.35">
      <c r="A46" s="1"/>
      <c r="B46" s="14"/>
      <c r="C46" s="15" t="s">
        <v>27</v>
      </c>
      <c r="D46" s="1" t="s">
        <v>28</v>
      </c>
      <c r="E46" s="1"/>
      <c r="F46" s="1"/>
      <c r="G46" s="1"/>
      <c r="H46" s="1"/>
      <c r="I46" s="16"/>
      <c r="J46" s="544"/>
      <c r="K46" s="544"/>
      <c r="L46" s="544"/>
      <c r="M46" s="544"/>
      <c r="N46" s="544"/>
      <c r="O46" s="18"/>
      <c r="P46" s="19" t="s">
        <v>29</v>
      </c>
      <c r="Q46" s="20"/>
      <c r="R46" s="6"/>
    </row>
    <row r="47" spans="1:18" ht="59.25" customHeight="1" x14ac:dyDescent="0.35">
      <c r="A47" s="1"/>
      <c r="B47" s="14" t="s">
        <v>30</v>
      </c>
      <c r="C47" s="521" t="s">
        <v>31</v>
      </c>
      <c r="D47" s="521"/>
      <c r="E47" s="521"/>
      <c r="F47" s="521"/>
      <c r="G47" s="521"/>
      <c r="H47" s="521"/>
      <c r="I47" s="521"/>
      <c r="J47" s="521"/>
      <c r="K47" s="521"/>
      <c r="L47" s="521"/>
      <c r="M47" s="521"/>
      <c r="N47" s="521"/>
      <c r="O47" s="521"/>
      <c r="P47" s="521"/>
      <c r="Q47" s="521"/>
      <c r="R47" s="6"/>
    </row>
    <row r="48" spans="1:18" x14ac:dyDescent="0.25">
      <c r="Q48" s="6"/>
      <c r="R48" s="6"/>
    </row>
    <row r="49" spans="1:18" ht="39" customHeight="1" x14ac:dyDescent="0.35">
      <c r="A49" s="521" t="s">
        <v>32</v>
      </c>
      <c r="B49" s="521"/>
      <c r="C49" s="521"/>
      <c r="D49" s="521"/>
      <c r="E49" s="521"/>
      <c r="F49" s="521"/>
      <c r="G49" s="521"/>
      <c r="H49" s="521"/>
      <c r="I49" s="521"/>
      <c r="J49" s="521"/>
      <c r="K49" s="521"/>
      <c r="L49" s="521"/>
      <c r="M49" s="521"/>
      <c r="N49" s="521"/>
      <c r="O49" s="521"/>
      <c r="P49" s="521"/>
      <c r="Q49" s="521"/>
      <c r="R49" s="6"/>
    </row>
    <row r="50" spans="1:18" ht="18" x14ac:dyDescent="0.35">
      <c r="A50" s="1"/>
      <c r="B50" s="15" t="s">
        <v>33</v>
      </c>
      <c r="C50" s="1" t="s">
        <v>34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6"/>
    </row>
    <row r="51" spans="1:18" ht="18" x14ac:dyDescent="0.35">
      <c r="A51" s="1"/>
      <c r="B51" s="15"/>
      <c r="C51" s="512" t="s">
        <v>35</v>
      </c>
      <c r="D51" s="512"/>
      <c r="E51" s="512"/>
      <c r="F51" s="512" t="s">
        <v>25</v>
      </c>
      <c r="G51" s="512">
        <v>1680</v>
      </c>
      <c r="H51" s="512" t="s">
        <v>36</v>
      </c>
      <c r="I51" s="512"/>
      <c r="J51" s="512"/>
      <c r="K51" s="512"/>
      <c r="L51" s="512"/>
      <c r="M51" s="512"/>
      <c r="N51" s="512"/>
      <c r="O51" s="512"/>
      <c r="P51" s="512"/>
      <c r="Q51" s="512"/>
      <c r="R51" s="6"/>
    </row>
    <row r="52" spans="1:18" ht="18" x14ac:dyDescent="0.35">
      <c r="A52" s="1"/>
      <c r="B52" s="15"/>
      <c r="C52" s="1" t="s">
        <v>37</v>
      </c>
      <c r="D52" s="1"/>
      <c r="E52" s="1"/>
      <c r="F52" s="1" t="s">
        <v>25</v>
      </c>
      <c r="G52" s="1">
        <v>1640</v>
      </c>
      <c r="H52" s="1" t="s">
        <v>36</v>
      </c>
      <c r="I52" s="1"/>
      <c r="J52" s="1"/>
      <c r="K52" s="1"/>
      <c r="L52" s="1"/>
      <c r="M52" s="1"/>
      <c r="N52" s="1"/>
      <c r="O52" s="1"/>
      <c r="P52" s="1"/>
      <c r="Q52" s="1"/>
      <c r="R52" s="6"/>
    </row>
    <row r="53" spans="1:18" ht="18" x14ac:dyDescent="0.35">
      <c r="A53" s="1"/>
      <c r="B53" s="15"/>
      <c r="C53" s="1" t="s">
        <v>38</v>
      </c>
      <c r="D53" s="1"/>
      <c r="E53" s="1"/>
      <c r="F53" s="1" t="s">
        <v>25</v>
      </c>
      <c r="G53" s="1">
        <v>1600</v>
      </c>
      <c r="H53" s="1" t="s">
        <v>36</v>
      </c>
      <c r="I53" s="1"/>
      <c r="J53" s="1"/>
      <c r="K53" s="1"/>
      <c r="L53" s="1"/>
      <c r="M53" s="1"/>
      <c r="N53" s="1"/>
      <c r="O53" s="1"/>
      <c r="P53" s="1"/>
      <c r="Q53" s="1"/>
      <c r="R53" s="6"/>
    </row>
    <row r="54" spans="1:18" ht="18" x14ac:dyDescent="0.35">
      <c r="A54" s="1"/>
      <c r="B54" s="15"/>
      <c r="C54" s="1" t="s">
        <v>39</v>
      </c>
      <c r="D54" s="1"/>
      <c r="E54" s="1"/>
      <c r="F54" s="1" t="s">
        <v>25</v>
      </c>
      <c r="G54" s="1">
        <v>1560</v>
      </c>
      <c r="H54" s="1" t="s">
        <v>36</v>
      </c>
      <c r="I54" s="1"/>
      <c r="J54" s="1"/>
      <c r="K54" s="1"/>
      <c r="L54" s="1"/>
      <c r="M54" s="1"/>
      <c r="N54" s="1"/>
      <c r="O54" s="1"/>
      <c r="P54" s="1"/>
      <c r="Q54" s="1"/>
      <c r="R54" s="6"/>
    </row>
    <row r="55" spans="1:18" ht="18" x14ac:dyDescent="0.35">
      <c r="A55" s="1"/>
      <c r="B55" s="15" t="s">
        <v>40</v>
      </c>
      <c r="C55" s="1" t="s">
        <v>41</v>
      </c>
      <c r="D55" s="1"/>
      <c r="E55" s="1"/>
      <c r="F55" s="1" t="s">
        <v>25</v>
      </c>
      <c r="G55" s="1">
        <v>1440</v>
      </c>
      <c r="H55" s="1" t="s">
        <v>42</v>
      </c>
      <c r="I55" s="1"/>
      <c r="J55" s="1"/>
      <c r="K55" s="1"/>
      <c r="L55" s="1"/>
      <c r="M55" s="1"/>
      <c r="N55" s="1"/>
      <c r="O55" s="1"/>
      <c r="P55" s="1"/>
      <c r="Q55" s="1"/>
      <c r="R55" s="6"/>
    </row>
    <row r="56" spans="1:18" ht="18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6"/>
    </row>
    <row r="57" spans="1:18" ht="18" x14ac:dyDescent="0.35">
      <c r="A57" s="1" t="s">
        <v>43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6"/>
    </row>
    <row r="58" spans="1:18" ht="18" x14ac:dyDescent="0.35">
      <c r="A58" s="1"/>
      <c r="B58" s="1"/>
      <c r="C58" s="73" t="s">
        <v>44</v>
      </c>
      <c r="D58" s="73"/>
      <c r="E58" s="73"/>
      <c r="F58" s="73"/>
      <c r="G58" s="73"/>
      <c r="H58" s="73"/>
      <c r="I58" s="73"/>
      <c r="J58" s="73"/>
      <c r="K58" s="73" t="s">
        <v>25</v>
      </c>
      <c r="L58" s="73">
        <v>450</v>
      </c>
      <c r="M58" s="513" t="s">
        <v>25</v>
      </c>
      <c r="N58" s="514">
        <v>890</v>
      </c>
      <c r="O58" s="73" t="s">
        <v>36</v>
      </c>
      <c r="P58" s="73"/>
      <c r="Q58" s="22">
        <f>N58+IF($C$32="организации следственной работы",-100,IF($C$32="основ экспертно-криминалистической деятельности",-100,))</f>
        <v>890</v>
      </c>
      <c r="R58" s="6"/>
    </row>
    <row r="59" spans="1:18" ht="18" x14ac:dyDescent="0.35">
      <c r="A59" s="1"/>
      <c r="B59" s="1"/>
      <c r="C59" s="23" t="s">
        <v>45</v>
      </c>
      <c r="D59" s="24"/>
      <c r="E59" s="24"/>
      <c r="F59" s="24"/>
      <c r="G59" s="24"/>
      <c r="H59" s="24"/>
      <c r="I59" s="1"/>
      <c r="J59" s="1"/>
      <c r="K59" s="1" t="s">
        <v>25</v>
      </c>
      <c r="L59" s="1">
        <v>470</v>
      </c>
      <c r="M59" s="2" t="s">
        <v>25</v>
      </c>
      <c r="N59" s="21">
        <v>892</v>
      </c>
      <c r="O59" s="1" t="s">
        <v>36</v>
      </c>
      <c r="P59" s="24"/>
      <c r="Q59" s="22">
        <f t="shared" ref="Q59:Q64" si="0">N59+IF($C$32="организации следственной работы",-100,IF($C$32="основ экспертно-криминалистической деятельности",-100,))</f>
        <v>892</v>
      </c>
      <c r="R59" s="6"/>
    </row>
    <row r="60" spans="1:18" ht="18" x14ac:dyDescent="0.35">
      <c r="A60" s="1"/>
      <c r="B60" s="1"/>
      <c r="C60" s="23" t="s">
        <v>46</v>
      </c>
      <c r="D60" s="24"/>
      <c r="E60" s="24"/>
      <c r="F60" s="24"/>
      <c r="G60" s="24"/>
      <c r="H60" s="24"/>
      <c r="I60" s="1"/>
      <c r="J60" s="1"/>
      <c r="K60" s="1" t="s">
        <v>25</v>
      </c>
      <c r="L60" s="1">
        <v>500</v>
      </c>
      <c r="M60" s="2" t="s">
        <v>25</v>
      </c>
      <c r="N60" s="21">
        <v>894</v>
      </c>
      <c r="O60" s="1" t="s">
        <v>36</v>
      </c>
      <c r="P60" s="24"/>
      <c r="Q60" s="22">
        <f t="shared" si="0"/>
        <v>894</v>
      </c>
      <c r="R60" s="6"/>
    </row>
    <row r="61" spans="1:18" ht="18" x14ac:dyDescent="0.35">
      <c r="A61" s="1"/>
      <c r="B61" s="1"/>
      <c r="C61" s="1" t="s">
        <v>47</v>
      </c>
      <c r="D61" s="1"/>
      <c r="E61" s="1"/>
      <c r="F61" s="1"/>
      <c r="G61" s="1"/>
      <c r="H61" s="1"/>
      <c r="I61" s="1"/>
      <c r="J61" s="1"/>
      <c r="K61" s="1" t="s">
        <v>25</v>
      </c>
      <c r="L61" s="1">
        <v>520</v>
      </c>
      <c r="M61" s="2" t="s">
        <v>25</v>
      </c>
      <c r="N61" s="21">
        <v>896</v>
      </c>
      <c r="O61" s="1" t="s">
        <v>36</v>
      </c>
      <c r="P61" s="1"/>
      <c r="Q61" s="22">
        <f t="shared" si="0"/>
        <v>896</v>
      </c>
      <c r="R61" s="6"/>
    </row>
    <row r="62" spans="1:18" ht="18" x14ac:dyDescent="0.35">
      <c r="A62" s="1"/>
      <c r="B62" s="1"/>
      <c r="C62" s="1" t="s">
        <v>48</v>
      </c>
      <c r="D62" s="1"/>
      <c r="E62" s="1"/>
      <c r="F62" s="1"/>
      <c r="G62" s="1" t="s">
        <v>49</v>
      </c>
      <c r="H62" s="1"/>
      <c r="I62" s="1"/>
      <c r="J62" s="1"/>
      <c r="K62" s="1" t="s">
        <v>25</v>
      </c>
      <c r="L62" s="1">
        <v>520</v>
      </c>
      <c r="M62" s="2" t="s">
        <v>25</v>
      </c>
      <c r="N62" s="21">
        <v>898</v>
      </c>
      <c r="O62" s="1" t="s">
        <v>36</v>
      </c>
      <c r="P62" s="1"/>
      <c r="Q62" s="22">
        <f t="shared" si="0"/>
        <v>898</v>
      </c>
      <c r="R62" s="6"/>
    </row>
    <row r="63" spans="1:18" ht="18" x14ac:dyDescent="0.35">
      <c r="A63" s="1"/>
      <c r="B63" s="1"/>
      <c r="C63" s="1" t="s">
        <v>48</v>
      </c>
      <c r="D63" s="1"/>
      <c r="E63" s="1"/>
      <c r="F63" s="1"/>
      <c r="G63" s="1" t="s">
        <v>50</v>
      </c>
      <c r="H63" s="1"/>
      <c r="I63" s="1"/>
      <c r="J63" s="1"/>
      <c r="K63" s="1" t="s">
        <v>25</v>
      </c>
      <c r="L63" s="1">
        <v>580</v>
      </c>
      <c r="M63" s="2" t="s">
        <v>25</v>
      </c>
      <c r="N63" s="21">
        <v>898</v>
      </c>
      <c r="O63" s="1" t="s">
        <v>36</v>
      </c>
      <c r="P63" s="1"/>
      <c r="Q63" s="22">
        <f t="shared" si="0"/>
        <v>898</v>
      </c>
      <c r="R63" s="6"/>
    </row>
    <row r="64" spans="1:18" ht="18" x14ac:dyDescent="0.35">
      <c r="A64" s="1"/>
      <c r="B64" s="1"/>
      <c r="C64" s="1" t="s">
        <v>51</v>
      </c>
      <c r="D64" s="1"/>
      <c r="E64" s="1"/>
      <c r="F64" s="1" t="s">
        <v>49</v>
      </c>
      <c r="G64" s="1"/>
      <c r="H64" s="1"/>
      <c r="I64" s="1"/>
      <c r="J64" s="1"/>
      <c r="K64" s="1" t="s">
        <v>25</v>
      </c>
      <c r="L64" s="1">
        <v>580</v>
      </c>
      <c r="M64" s="2" t="s">
        <v>25</v>
      </c>
      <c r="N64" s="21">
        <v>900</v>
      </c>
      <c r="O64" s="1" t="s">
        <v>36</v>
      </c>
      <c r="P64" s="1"/>
      <c r="Q64" s="22">
        <f t="shared" si="0"/>
        <v>900</v>
      </c>
      <c r="R64" s="6"/>
    </row>
    <row r="65" spans="1:18" ht="18" x14ac:dyDescent="0.35">
      <c r="A65" s="1"/>
      <c r="B65" s="1"/>
      <c r="C65" s="1" t="s">
        <v>51</v>
      </c>
      <c r="D65" s="1"/>
      <c r="E65" s="1"/>
      <c r="F65" s="1" t="s">
        <v>50</v>
      </c>
      <c r="G65" s="1"/>
      <c r="H65" s="1"/>
      <c r="I65" s="1"/>
      <c r="J65" s="1"/>
      <c r="K65" s="1" t="s">
        <v>25</v>
      </c>
      <c r="L65" s="1">
        <v>600</v>
      </c>
      <c r="M65" s="2" t="s">
        <v>25</v>
      </c>
      <c r="N65" s="21">
        <v>900</v>
      </c>
      <c r="O65" s="1" t="s">
        <v>42</v>
      </c>
      <c r="P65" s="1"/>
      <c r="Q65" s="22">
        <f>N65+IF($C$32="организации следственной работы",-100,IF($C$32="основ экспертно-криминалистической деятельности",-100,))</f>
        <v>900</v>
      </c>
      <c r="R65" s="6"/>
    </row>
    <row r="66" spans="1:18" ht="18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6"/>
    </row>
    <row r="67" spans="1:18" ht="36.75" customHeight="1" x14ac:dyDescent="0.35">
      <c r="A67" s="521" t="s">
        <v>52</v>
      </c>
      <c r="B67" s="521"/>
      <c r="C67" s="521"/>
      <c r="D67" s="521"/>
      <c r="E67" s="521"/>
      <c r="F67" s="521"/>
      <c r="G67" s="521"/>
      <c r="H67" s="521"/>
      <c r="I67" s="521"/>
      <c r="J67" s="521"/>
      <c r="K67" s="521"/>
      <c r="L67" s="521"/>
      <c r="M67" s="521"/>
      <c r="N67" s="521"/>
      <c r="O67" s="521"/>
      <c r="P67" s="521"/>
      <c r="Q67" s="521"/>
      <c r="R67" s="6"/>
    </row>
    <row r="68" spans="1:18" ht="18" x14ac:dyDescent="0.35">
      <c r="A68" s="1"/>
      <c r="B68" s="1"/>
      <c r="C68" s="73" t="s">
        <v>44</v>
      </c>
      <c r="D68" s="73"/>
      <c r="E68" s="73"/>
      <c r="F68" s="73"/>
      <c r="G68" s="73"/>
      <c r="H68" s="73"/>
      <c r="I68" s="73"/>
      <c r="J68" s="73"/>
      <c r="K68" s="73" t="s">
        <v>53</v>
      </c>
      <c r="L68" s="73"/>
      <c r="M68" s="513">
        <v>220</v>
      </c>
      <c r="N68" s="514" t="s">
        <v>36</v>
      </c>
      <c r="O68" s="73"/>
      <c r="P68" s="73"/>
      <c r="Q68" s="1"/>
      <c r="R68" s="6"/>
    </row>
    <row r="69" spans="1:18" ht="18" x14ac:dyDescent="0.35">
      <c r="A69" s="1"/>
      <c r="B69" s="1"/>
      <c r="C69" s="23" t="s">
        <v>45</v>
      </c>
      <c r="D69" s="24"/>
      <c r="E69" s="24"/>
      <c r="F69" s="24"/>
      <c r="G69" s="24"/>
      <c r="H69" s="24"/>
      <c r="I69" s="1"/>
      <c r="J69" s="1"/>
      <c r="K69" s="1" t="s">
        <v>53</v>
      </c>
      <c r="L69" s="1"/>
      <c r="M69" s="2">
        <v>220</v>
      </c>
      <c r="N69" s="21" t="s">
        <v>36</v>
      </c>
      <c r="O69" s="1"/>
      <c r="P69" s="24"/>
      <c r="Q69" s="1"/>
      <c r="R69" s="6"/>
    </row>
    <row r="70" spans="1:18" ht="18" x14ac:dyDescent="0.35">
      <c r="A70" s="1"/>
      <c r="B70" s="1"/>
      <c r="C70" s="23" t="s">
        <v>46</v>
      </c>
      <c r="D70" s="24"/>
      <c r="E70" s="24"/>
      <c r="F70" s="24"/>
      <c r="G70" s="24"/>
      <c r="H70" s="24"/>
      <c r="I70" s="1"/>
      <c r="J70" s="1"/>
      <c r="K70" s="1"/>
      <c r="L70" s="15" t="s">
        <v>53</v>
      </c>
      <c r="M70" s="2">
        <v>240</v>
      </c>
      <c r="N70" s="21" t="s">
        <v>36</v>
      </c>
      <c r="O70" s="1"/>
      <c r="P70" s="24"/>
      <c r="Q70" s="24"/>
      <c r="R70" s="6"/>
    </row>
    <row r="71" spans="1:18" ht="18" x14ac:dyDescent="0.35">
      <c r="A71" s="1"/>
      <c r="B71" s="1"/>
      <c r="C71" s="1" t="s">
        <v>47</v>
      </c>
      <c r="D71" s="1"/>
      <c r="E71" s="1"/>
      <c r="F71" s="1"/>
      <c r="G71" s="1"/>
      <c r="H71" s="1"/>
      <c r="I71" s="1"/>
      <c r="J71" s="1"/>
      <c r="K71" s="1"/>
      <c r="L71" s="15" t="s">
        <v>53</v>
      </c>
      <c r="M71" s="2">
        <v>230</v>
      </c>
      <c r="N71" s="21" t="s">
        <v>36</v>
      </c>
      <c r="O71" s="1"/>
      <c r="P71" s="1"/>
      <c r="Q71" s="1"/>
      <c r="R71" s="6"/>
    </row>
    <row r="72" spans="1:18" ht="18" x14ac:dyDescent="0.35">
      <c r="A72" s="1"/>
      <c r="B72" s="1"/>
      <c r="C72" s="1" t="s">
        <v>48</v>
      </c>
      <c r="D72" s="1"/>
      <c r="E72" s="1"/>
      <c r="F72" s="1"/>
      <c r="G72" s="1" t="s">
        <v>49</v>
      </c>
      <c r="H72" s="1"/>
      <c r="I72" s="1"/>
      <c r="J72" s="1"/>
      <c r="K72" s="1"/>
      <c r="L72" s="15" t="s">
        <v>53</v>
      </c>
      <c r="M72" s="2">
        <v>215</v>
      </c>
      <c r="N72" s="21" t="s">
        <v>36</v>
      </c>
      <c r="O72" s="1"/>
      <c r="P72" s="1"/>
      <c r="Q72" s="1"/>
      <c r="R72" s="6"/>
    </row>
    <row r="73" spans="1:18" ht="18" x14ac:dyDescent="0.35">
      <c r="A73" s="1"/>
      <c r="B73" s="1"/>
      <c r="C73" s="1" t="s">
        <v>48</v>
      </c>
      <c r="D73" s="1"/>
      <c r="E73" s="1"/>
      <c r="F73" s="1"/>
      <c r="G73" s="1" t="s">
        <v>50</v>
      </c>
      <c r="H73" s="1"/>
      <c r="I73" s="1"/>
      <c r="J73" s="1"/>
      <c r="K73" s="1"/>
      <c r="L73" s="15" t="s">
        <v>53</v>
      </c>
      <c r="M73" s="2">
        <v>200</v>
      </c>
      <c r="N73" s="21" t="s">
        <v>36</v>
      </c>
      <c r="O73" s="1"/>
      <c r="P73" s="1"/>
      <c r="Q73" s="1"/>
      <c r="R73" s="6"/>
    </row>
    <row r="74" spans="1:18" ht="18" x14ac:dyDescent="0.35">
      <c r="A74" s="1"/>
      <c r="B74" s="1"/>
      <c r="C74" s="1" t="s">
        <v>51</v>
      </c>
      <c r="D74" s="1"/>
      <c r="E74" s="1"/>
      <c r="F74" s="1" t="s">
        <v>49</v>
      </c>
      <c r="G74" s="1"/>
      <c r="H74" s="1"/>
      <c r="I74" s="1"/>
      <c r="J74" s="1"/>
      <c r="K74" s="1"/>
      <c r="L74" s="15" t="s">
        <v>53</v>
      </c>
      <c r="M74" s="2">
        <v>200</v>
      </c>
      <c r="N74" s="21" t="s">
        <v>36</v>
      </c>
      <c r="O74" s="1"/>
      <c r="P74" s="1"/>
      <c r="Q74" s="1"/>
      <c r="R74" s="6"/>
    </row>
    <row r="75" spans="1:18" ht="18" x14ac:dyDescent="0.35">
      <c r="A75" s="1"/>
      <c r="B75" s="1"/>
      <c r="C75" s="1" t="s">
        <v>51</v>
      </c>
      <c r="D75" s="1"/>
      <c r="E75" s="1"/>
      <c r="F75" s="1" t="s">
        <v>50</v>
      </c>
      <c r="G75" s="1"/>
      <c r="H75" s="1"/>
      <c r="I75" s="1"/>
      <c r="J75" s="1"/>
      <c r="K75" s="1"/>
      <c r="L75" s="15" t="s">
        <v>53</v>
      </c>
      <c r="M75" s="2">
        <v>200</v>
      </c>
      <c r="N75" s="21" t="s">
        <v>42</v>
      </c>
      <c r="O75" s="1"/>
      <c r="P75" s="1"/>
      <c r="Q75" s="1"/>
      <c r="R75" s="6"/>
    </row>
    <row r="76" spans="1:18" ht="18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6"/>
    </row>
    <row r="77" spans="1:18" ht="18" x14ac:dyDescent="0.35">
      <c r="A77" s="1" t="s">
        <v>54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6"/>
    </row>
    <row r="78" spans="1:18" ht="38.25" customHeight="1" x14ac:dyDescent="0.35">
      <c r="A78" s="522" t="s">
        <v>55</v>
      </c>
      <c r="B78" s="522"/>
      <c r="C78" s="522"/>
      <c r="D78" s="522"/>
      <c r="E78" s="522"/>
      <c r="F78" s="522"/>
      <c r="G78" s="522"/>
      <c r="H78" s="522"/>
      <c r="I78" s="522"/>
      <c r="J78" s="522"/>
      <c r="K78" s="522"/>
      <c r="L78" s="522"/>
      <c r="M78" s="522"/>
      <c r="N78" s="522"/>
      <c r="O78" s="522"/>
      <c r="P78" s="522"/>
      <c r="Q78" s="522"/>
      <c r="R78" s="6"/>
    </row>
    <row r="79" spans="1:18" x14ac:dyDescent="0.25">
      <c r="Q79" s="6"/>
    </row>
    <row r="80" spans="1:18" x14ac:dyDescent="0.25">
      <c r="Q80" s="6"/>
    </row>
    <row r="81" spans="17:17" x14ac:dyDescent="0.25">
      <c r="Q81" s="6"/>
    </row>
    <row r="82" spans="17:17" x14ac:dyDescent="0.25">
      <c r="Q82" s="6"/>
    </row>
    <row r="83" spans="17:17" x14ac:dyDescent="0.25">
      <c r="Q83" s="6"/>
    </row>
    <row r="84" spans="17:17" x14ac:dyDescent="0.25">
      <c r="Q84" s="6"/>
    </row>
    <row r="85" spans="17:17" x14ac:dyDescent="0.25">
      <c r="Q85" s="6"/>
    </row>
    <row r="86" spans="17:17" x14ac:dyDescent="0.25">
      <c r="Q86" s="6"/>
    </row>
    <row r="87" spans="17:17" x14ac:dyDescent="0.25">
      <c r="Q87" s="6"/>
    </row>
    <row r="88" spans="17:17" x14ac:dyDescent="0.25">
      <c r="Q88" s="6"/>
    </row>
    <row r="89" spans="17:17" x14ac:dyDescent="0.25">
      <c r="Q89" s="6"/>
    </row>
    <row r="90" spans="17:17" x14ac:dyDescent="0.25">
      <c r="Q90" s="6"/>
    </row>
    <row r="91" spans="17:17" x14ac:dyDescent="0.25">
      <c r="Q91" s="6"/>
    </row>
    <row r="92" spans="17:17" x14ac:dyDescent="0.25">
      <c r="Q92" s="6"/>
    </row>
    <row r="93" spans="17:17" x14ac:dyDescent="0.25">
      <c r="Q93" s="6"/>
    </row>
    <row r="94" spans="17:17" x14ac:dyDescent="0.25">
      <c r="Q94" s="6"/>
    </row>
    <row r="95" spans="17:17" x14ac:dyDescent="0.25">
      <c r="Q95" s="6"/>
    </row>
    <row r="96" spans="17:17" x14ac:dyDescent="0.25">
      <c r="Q96" s="6"/>
    </row>
    <row r="97" spans="1:22" x14ac:dyDescent="0.25">
      <c r="Q97" s="6"/>
    </row>
    <row r="98" spans="1:22" x14ac:dyDescent="0.25">
      <c r="Q98" s="6"/>
    </row>
    <row r="99" spans="1:22" x14ac:dyDescent="0.25">
      <c r="Q99" s="6"/>
    </row>
    <row r="100" spans="1:22" x14ac:dyDescent="0.25">
      <c r="Q100" s="6"/>
    </row>
    <row r="101" spans="1:22" x14ac:dyDescent="0.25">
      <c r="Q101" s="6"/>
    </row>
    <row r="102" spans="1:22" x14ac:dyDescent="0.25">
      <c r="Q102" s="6"/>
    </row>
    <row r="103" spans="1:22" x14ac:dyDescent="0.25">
      <c r="Q103" s="6"/>
    </row>
    <row r="104" spans="1:22" x14ac:dyDescent="0.25">
      <c r="Q104" s="6"/>
    </row>
    <row r="105" spans="1:22" x14ac:dyDescent="0.25">
      <c r="Q105" s="6"/>
    </row>
    <row r="106" spans="1:22" x14ac:dyDescent="0.25">
      <c r="Q106" s="6"/>
    </row>
    <row r="107" spans="1:22" x14ac:dyDescent="0.25">
      <c r="A107" s="4" t="s">
        <v>278</v>
      </c>
      <c r="Q107" s="6"/>
    </row>
    <row r="108" spans="1:22" x14ac:dyDescent="0.25">
      <c r="A108" s="4" t="s">
        <v>267</v>
      </c>
      <c r="G108" s="4" t="s">
        <v>275</v>
      </c>
      <c r="Q108" s="6"/>
    </row>
    <row r="109" spans="1:22" x14ac:dyDescent="0.25">
      <c r="A109" s="4" t="s">
        <v>268</v>
      </c>
      <c r="G109" s="4" t="s">
        <v>274</v>
      </c>
      <c r="Q109" s="6"/>
    </row>
    <row r="110" spans="1:22" ht="18" x14ac:dyDescent="0.35">
      <c r="A110" s="4" t="s">
        <v>269</v>
      </c>
      <c r="G110" s="4" t="s">
        <v>276</v>
      </c>
      <c r="Q110" s="6"/>
      <c r="R110" s="1" t="s">
        <v>3</v>
      </c>
      <c r="S110" s="1"/>
      <c r="T110" s="1"/>
      <c r="U110" s="1"/>
      <c r="V110" s="1"/>
    </row>
    <row r="111" spans="1:22" ht="18" customHeight="1" x14ac:dyDescent="0.25">
      <c r="A111" s="4" t="s">
        <v>270</v>
      </c>
      <c r="G111" s="4" t="s">
        <v>277</v>
      </c>
      <c r="Q111" s="6"/>
      <c r="R111" s="540" t="s">
        <v>2</v>
      </c>
      <c r="S111" s="540"/>
      <c r="T111" s="540"/>
      <c r="U111" s="540"/>
      <c r="V111" s="540"/>
    </row>
    <row r="112" spans="1:22" ht="18" customHeight="1" x14ac:dyDescent="0.25">
      <c r="A112" s="4" t="s">
        <v>271</v>
      </c>
      <c r="Q112" s="6"/>
      <c r="R112" s="540" t="s">
        <v>4</v>
      </c>
      <c r="S112" s="540"/>
      <c r="T112" s="540"/>
      <c r="U112" s="540"/>
      <c r="V112" s="540"/>
    </row>
    <row r="113" spans="1:22" ht="18" customHeight="1" x14ac:dyDescent="0.25">
      <c r="A113" s="4" t="s">
        <v>272</v>
      </c>
      <c r="Q113" s="6"/>
      <c r="R113" s="525" t="s">
        <v>714</v>
      </c>
      <c r="S113" s="525"/>
      <c r="T113" s="525"/>
      <c r="U113" s="525"/>
      <c r="V113" s="525"/>
    </row>
    <row r="114" spans="1:22" ht="18" x14ac:dyDescent="0.35">
      <c r="A114" s="4" t="s">
        <v>273</v>
      </c>
      <c r="Q114" s="6"/>
      <c r="R114" s="1"/>
      <c r="S114" s="1"/>
      <c r="T114" s="1"/>
      <c r="U114" s="1"/>
      <c r="V114" s="1"/>
    </row>
    <row r="115" spans="1:22" ht="18" x14ac:dyDescent="0.35">
      <c r="Q115" s="6"/>
      <c r="R115" s="1"/>
      <c r="S115" s="1"/>
      <c r="T115" s="1"/>
      <c r="U115" s="1"/>
      <c r="V115" s="1"/>
    </row>
    <row r="116" spans="1:22" x14ac:dyDescent="0.25">
      <c r="A116" s="4" t="s">
        <v>279</v>
      </c>
      <c r="F116" s="4" t="s">
        <v>287</v>
      </c>
      <c r="J116" s="4" t="s">
        <v>288</v>
      </c>
      <c r="Q116" s="6"/>
    </row>
    <row r="117" spans="1:22" x14ac:dyDescent="0.25">
      <c r="A117" s="4" t="s">
        <v>280</v>
      </c>
      <c r="F117" s="4" t="s">
        <v>46</v>
      </c>
      <c r="J117" s="4" t="s">
        <v>289</v>
      </c>
      <c r="Q117" s="6"/>
    </row>
    <row r="118" spans="1:22" x14ac:dyDescent="0.25">
      <c r="A118" s="4" t="s">
        <v>281</v>
      </c>
      <c r="F118" s="4" t="s">
        <v>47</v>
      </c>
      <c r="J118" s="4" t="s">
        <v>45</v>
      </c>
      <c r="Q118" s="6"/>
    </row>
    <row r="119" spans="1:22" x14ac:dyDescent="0.25">
      <c r="A119" s="4" t="s">
        <v>282</v>
      </c>
      <c r="J119" s="4" t="s">
        <v>46</v>
      </c>
      <c r="Q119" s="6"/>
    </row>
    <row r="120" spans="1:22" x14ac:dyDescent="0.25">
      <c r="A120" s="4" t="s">
        <v>283</v>
      </c>
      <c r="J120" s="4" t="s">
        <v>47</v>
      </c>
      <c r="Q120" s="6"/>
    </row>
    <row r="121" spans="1:22" x14ac:dyDescent="0.25">
      <c r="A121" s="4" t="s">
        <v>284</v>
      </c>
      <c r="J121" s="4" t="s">
        <v>290</v>
      </c>
      <c r="Q121" s="6"/>
    </row>
    <row r="122" spans="1:22" x14ac:dyDescent="0.25">
      <c r="A122" s="4" t="s">
        <v>285</v>
      </c>
      <c r="J122" s="4" t="s">
        <v>291</v>
      </c>
      <c r="Q122" s="6"/>
    </row>
    <row r="123" spans="1:22" x14ac:dyDescent="0.25">
      <c r="A123" s="4" t="s">
        <v>286</v>
      </c>
      <c r="Q123" s="6"/>
    </row>
    <row r="124" spans="1:22" x14ac:dyDescent="0.25">
      <c r="Q124" s="6"/>
    </row>
    <row r="125" spans="1:22" x14ac:dyDescent="0.25">
      <c r="A125" s="4" t="s">
        <v>292</v>
      </c>
      <c r="Q125" s="6"/>
    </row>
    <row r="126" spans="1:22" x14ac:dyDescent="0.25">
      <c r="A126" s="4" t="s">
        <v>295</v>
      </c>
      <c r="Q126" s="6"/>
    </row>
    <row r="127" spans="1:22" x14ac:dyDescent="0.25">
      <c r="A127" s="4" t="s">
        <v>293</v>
      </c>
      <c r="Q127" s="6"/>
    </row>
    <row r="128" spans="1:22" x14ac:dyDescent="0.25">
      <c r="A128" s="4" t="s">
        <v>294</v>
      </c>
      <c r="Q128" s="6"/>
    </row>
    <row r="129" spans="1:17" x14ac:dyDescent="0.25">
      <c r="A129" s="4" t="s">
        <v>271</v>
      </c>
      <c r="Q129" s="6"/>
    </row>
    <row r="130" spans="1:17" x14ac:dyDescent="0.25">
      <c r="A130" s="4" t="s">
        <v>272</v>
      </c>
      <c r="Q130" s="6"/>
    </row>
    <row r="131" spans="1:17" x14ac:dyDescent="0.25">
      <c r="A131" s="4" t="s">
        <v>273</v>
      </c>
      <c r="Q131" s="6"/>
    </row>
    <row r="132" spans="1:17" x14ac:dyDescent="0.25">
      <c r="Q132" s="6"/>
    </row>
    <row r="133" spans="1:17" x14ac:dyDescent="0.25">
      <c r="Q133" s="6"/>
    </row>
    <row r="134" spans="1:17" x14ac:dyDescent="0.25">
      <c r="Q134" s="6"/>
    </row>
    <row r="135" spans="1:17" x14ac:dyDescent="0.25">
      <c r="Q135" s="6"/>
    </row>
    <row r="136" spans="1:17" x14ac:dyDescent="0.25">
      <c r="Q136" s="6"/>
    </row>
    <row r="137" spans="1:17" x14ac:dyDescent="0.25">
      <c r="Q137" s="6"/>
    </row>
    <row r="138" spans="1:17" x14ac:dyDescent="0.25">
      <c r="Q138" s="6"/>
    </row>
    <row r="139" spans="1:17" x14ac:dyDescent="0.25">
      <c r="Q139" s="6"/>
    </row>
    <row r="140" spans="1:17" x14ac:dyDescent="0.25">
      <c r="Q140" s="6"/>
    </row>
    <row r="141" spans="1:17" x14ac:dyDescent="0.25">
      <c r="Q141" s="6"/>
    </row>
    <row r="142" spans="1:17" x14ac:dyDescent="0.25">
      <c r="Q142" s="6"/>
    </row>
    <row r="143" spans="1:17" x14ac:dyDescent="0.25">
      <c r="Q143" s="6"/>
    </row>
    <row r="144" spans="1:17" x14ac:dyDescent="0.25">
      <c r="Q144" s="6"/>
    </row>
    <row r="145" spans="17:17" x14ac:dyDescent="0.25">
      <c r="Q145" s="6"/>
    </row>
    <row r="146" spans="17:17" x14ac:dyDescent="0.25">
      <c r="Q146" s="6"/>
    </row>
    <row r="147" spans="17:17" x14ac:dyDescent="0.25">
      <c r="Q147" s="6"/>
    </row>
    <row r="148" spans="17:17" x14ac:dyDescent="0.25">
      <c r="Q148" s="6"/>
    </row>
    <row r="149" spans="17:17" x14ac:dyDescent="0.25">
      <c r="Q149" s="6"/>
    </row>
    <row r="150" spans="17:17" x14ac:dyDescent="0.25">
      <c r="Q150" s="6"/>
    </row>
    <row r="151" spans="17:17" x14ac:dyDescent="0.25">
      <c r="Q151" s="6"/>
    </row>
    <row r="152" spans="17:17" x14ac:dyDescent="0.25">
      <c r="Q152" s="6"/>
    </row>
    <row r="153" spans="17:17" x14ac:dyDescent="0.25">
      <c r="Q153" s="6"/>
    </row>
    <row r="154" spans="17:17" x14ac:dyDescent="0.25">
      <c r="Q154" s="6"/>
    </row>
    <row r="155" spans="17:17" x14ac:dyDescent="0.25">
      <c r="Q155" s="6"/>
    </row>
    <row r="156" spans="17:17" x14ac:dyDescent="0.25">
      <c r="Q156" s="6"/>
    </row>
    <row r="157" spans="17:17" x14ac:dyDescent="0.25">
      <c r="Q157" s="6"/>
    </row>
    <row r="158" spans="17:17" x14ac:dyDescent="0.25">
      <c r="Q158" s="6"/>
    </row>
    <row r="159" spans="17:17" x14ac:dyDescent="0.25">
      <c r="Q159" s="6"/>
    </row>
    <row r="160" spans="17:17" x14ac:dyDescent="0.25">
      <c r="Q160" s="6"/>
    </row>
    <row r="161" spans="17:17" x14ac:dyDescent="0.25">
      <c r="Q161" s="6"/>
    </row>
    <row r="162" spans="17:17" x14ac:dyDescent="0.25">
      <c r="Q162" s="6"/>
    </row>
    <row r="163" spans="17:17" x14ac:dyDescent="0.25">
      <c r="Q163" s="6"/>
    </row>
    <row r="164" spans="17:17" x14ac:dyDescent="0.25">
      <c r="Q164" s="6"/>
    </row>
    <row r="165" spans="17:17" x14ac:dyDescent="0.25">
      <c r="Q165" s="6"/>
    </row>
    <row r="166" spans="17:17" x14ac:dyDescent="0.25">
      <c r="Q166" s="6"/>
    </row>
    <row r="167" spans="17:17" x14ac:dyDescent="0.25">
      <c r="Q167" s="6"/>
    </row>
    <row r="168" spans="17:17" x14ac:dyDescent="0.25">
      <c r="Q168" s="6"/>
    </row>
    <row r="169" spans="17:17" x14ac:dyDescent="0.25">
      <c r="Q169" s="6"/>
    </row>
    <row r="170" spans="17:17" x14ac:dyDescent="0.25">
      <c r="Q170" s="6"/>
    </row>
    <row r="171" spans="17:17" x14ac:dyDescent="0.25">
      <c r="Q171" s="6"/>
    </row>
    <row r="172" spans="17:17" x14ac:dyDescent="0.25">
      <c r="Q172" s="6"/>
    </row>
    <row r="173" spans="17:17" x14ac:dyDescent="0.25">
      <c r="Q173" s="6"/>
    </row>
    <row r="174" spans="17:17" x14ac:dyDescent="0.25">
      <c r="Q174" s="6"/>
    </row>
    <row r="175" spans="17:17" x14ac:dyDescent="0.25">
      <c r="Q175" s="6"/>
    </row>
    <row r="176" spans="17:17" x14ac:dyDescent="0.25">
      <c r="Q176" s="6"/>
    </row>
    <row r="177" spans="17:17" x14ac:dyDescent="0.25">
      <c r="Q177" s="6"/>
    </row>
    <row r="178" spans="17:17" x14ac:dyDescent="0.25">
      <c r="Q178" s="6"/>
    </row>
    <row r="179" spans="17:17" x14ac:dyDescent="0.25">
      <c r="Q179" s="6"/>
    </row>
    <row r="180" spans="17:17" x14ac:dyDescent="0.25">
      <c r="Q180" s="6"/>
    </row>
    <row r="181" spans="17:17" x14ac:dyDescent="0.25">
      <c r="Q181" s="6"/>
    </row>
    <row r="182" spans="17:17" x14ac:dyDescent="0.25">
      <c r="Q182" s="6"/>
    </row>
    <row r="183" spans="17:17" x14ac:dyDescent="0.25">
      <c r="Q183" s="6"/>
    </row>
    <row r="184" spans="17:17" x14ac:dyDescent="0.25">
      <c r="Q184" s="6"/>
    </row>
    <row r="185" spans="17:17" x14ac:dyDescent="0.25">
      <c r="Q185" s="6"/>
    </row>
    <row r="186" spans="17:17" x14ac:dyDescent="0.25">
      <c r="Q186" s="6"/>
    </row>
    <row r="187" spans="17:17" x14ac:dyDescent="0.25">
      <c r="Q187" s="6"/>
    </row>
    <row r="188" spans="17:17" x14ac:dyDescent="0.25">
      <c r="Q188" s="6"/>
    </row>
    <row r="189" spans="17:17" x14ac:dyDescent="0.25">
      <c r="Q189" s="6"/>
    </row>
    <row r="190" spans="17:17" x14ac:dyDescent="0.25">
      <c r="Q190" s="6"/>
    </row>
    <row r="191" spans="17:17" x14ac:dyDescent="0.25">
      <c r="Q191" s="6"/>
    </row>
    <row r="192" spans="17:17" x14ac:dyDescent="0.25">
      <c r="Q192" s="6"/>
    </row>
    <row r="193" spans="17:17" x14ac:dyDescent="0.25">
      <c r="Q193" s="6"/>
    </row>
    <row r="194" spans="17:17" x14ac:dyDescent="0.25">
      <c r="Q194" s="6"/>
    </row>
    <row r="195" spans="17:17" x14ac:dyDescent="0.25">
      <c r="Q195" s="6"/>
    </row>
    <row r="196" spans="17:17" x14ac:dyDescent="0.25">
      <c r="Q196" s="6"/>
    </row>
    <row r="197" spans="17:17" x14ac:dyDescent="0.25">
      <c r="Q197" s="6"/>
    </row>
    <row r="198" spans="17:17" x14ac:dyDescent="0.25">
      <c r="Q198" s="6"/>
    </row>
    <row r="199" spans="17:17" x14ac:dyDescent="0.25">
      <c r="Q199" s="6"/>
    </row>
    <row r="200" spans="17:17" x14ac:dyDescent="0.25">
      <c r="Q200" s="6"/>
    </row>
    <row r="201" spans="17:17" x14ac:dyDescent="0.25">
      <c r="Q201" s="6"/>
    </row>
    <row r="202" spans="17:17" x14ac:dyDescent="0.25">
      <c r="Q202" s="6"/>
    </row>
    <row r="203" spans="17:17" x14ac:dyDescent="0.25">
      <c r="Q203" s="6"/>
    </row>
    <row r="204" spans="17:17" x14ac:dyDescent="0.25">
      <c r="Q204" s="6"/>
    </row>
    <row r="205" spans="17:17" x14ac:dyDescent="0.25">
      <c r="Q205" s="6"/>
    </row>
    <row r="206" spans="17:17" x14ac:dyDescent="0.25">
      <c r="Q206" s="6"/>
    </row>
    <row r="207" spans="17:17" x14ac:dyDescent="0.25">
      <c r="Q207" s="6"/>
    </row>
    <row r="208" spans="17:17" x14ac:dyDescent="0.25">
      <c r="Q208" s="6"/>
    </row>
    <row r="209" spans="17:17" x14ac:dyDescent="0.25">
      <c r="Q209" s="6"/>
    </row>
    <row r="210" spans="17:17" x14ac:dyDescent="0.25">
      <c r="Q210" s="6"/>
    </row>
    <row r="211" spans="17:17" x14ac:dyDescent="0.25">
      <c r="Q211" s="6"/>
    </row>
    <row r="212" spans="17:17" x14ac:dyDescent="0.25">
      <c r="Q212" s="6"/>
    </row>
    <row r="213" spans="17:17" x14ac:dyDescent="0.25">
      <c r="Q213" s="6"/>
    </row>
    <row r="214" spans="17:17" x14ac:dyDescent="0.25">
      <c r="Q214" s="6"/>
    </row>
    <row r="215" spans="17:17" x14ac:dyDescent="0.25">
      <c r="Q215" s="6"/>
    </row>
    <row r="216" spans="17:17" x14ac:dyDescent="0.25">
      <c r="Q216" s="6"/>
    </row>
    <row r="217" spans="17:17" x14ac:dyDescent="0.25">
      <c r="Q217" s="6"/>
    </row>
    <row r="218" spans="17:17" x14ac:dyDescent="0.25">
      <c r="Q218" s="6"/>
    </row>
    <row r="219" spans="17:17" x14ac:dyDescent="0.25">
      <c r="Q219" s="6"/>
    </row>
    <row r="220" spans="17:17" x14ac:dyDescent="0.25">
      <c r="Q220" s="6"/>
    </row>
    <row r="221" spans="17:17" x14ac:dyDescent="0.25">
      <c r="Q221" s="6"/>
    </row>
    <row r="222" spans="17:17" x14ac:dyDescent="0.25">
      <c r="Q222" s="6"/>
    </row>
    <row r="223" spans="17:17" x14ac:dyDescent="0.25">
      <c r="Q223" s="6"/>
    </row>
    <row r="224" spans="17:17" x14ac:dyDescent="0.25">
      <c r="Q224" s="6"/>
    </row>
    <row r="225" spans="17:17" x14ac:dyDescent="0.25">
      <c r="Q225" s="6"/>
    </row>
    <row r="226" spans="17:17" x14ac:dyDescent="0.25">
      <c r="Q226" s="6"/>
    </row>
    <row r="227" spans="17:17" x14ac:dyDescent="0.25">
      <c r="Q227" s="6"/>
    </row>
    <row r="228" spans="17:17" x14ac:dyDescent="0.25">
      <c r="Q228" s="6"/>
    </row>
    <row r="229" spans="17:17" x14ac:dyDescent="0.25">
      <c r="Q229" s="6"/>
    </row>
    <row r="230" spans="17:17" x14ac:dyDescent="0.25">
      <c r="Q230" s="6"/>
    </row>
    <row r="231" spans="17:17" x14ac:dyDescent="0.25">
      <c r="Q231" s="6"/>
    </row>
    <row r="232" spans="17:17" x14ac:dyDescent="0.25">
      <c r="Q232" s="6"/>
    </row>
    <row r="233" spans="17:17" x14ac:dyDescent="0.25">
      <c r="Q233" s="6"/>
    </row>
    <row r="234" spans="17:17" x14ac:dyDescent="0.25">
      <c r="Q234" s="6"/>
    </row>
    <row r="235" spans="17:17" x14ac:dyDescent="0.25">
      <c r="Q235" s="6"/>
    </row>
    <row r="236" spans="17:17" x14ac:dyDescent="0.25">
      <c r="Q236" s="6"/>
    </row>
    <row r="237" spans="17:17" x14ac:dyDescent="0.25">
      <c r="Q237" s="6"/>
    </row>
    <row r="238" spans="17:17" x14ac:dyDescent="0.25">
      <c r="Q238" s="6"/>
    </row>
    <row r="239" spans="17:17" x14ac:dyDescent="0.25">
      <c r="Q239" s="6"/>
    </row>
    <row r="240" spans="17:17" x14ac:dyDescent="0.25">
      <c r="Q240" s="6"/>
    </row>
    <row r="241" spans="17:17" x14ac:dyDescent="0.25">
      <c r="Q241" s="6"/>
    </row>
    <row r="242" spans="17:17" x14ac:dyDescent="0.25">
      <c r="Q242" s="6"/>
    </row>
    <row r="243" spans="17:17" x14ac:dyDescent="0.25">
      <c r="Q243" s="6"/>
    </row>
    <row r="244" spans="17:17" x14ac:dyDescent="0.25">
      <c r="Q244" s="6"/>
    </row>
    <row r="245" spans="17:17" x14ac:dyDescent="0.25">
      <c r="Q245" s="6"/>
    </row>
    <row r="246" spans="17:17" x14ac:dyDescent="0.25">
      <c r="Q246" s="6"/>
    </row>
    <row r="247" spans="17:17" x14ac:dyDescent="0.25">
      <c r="Q247" s="6"/>
    </row>
    <row r="248" spans="17:17" x14ac:dyDescent="0.25">
      <c r="Q248" s="6"/>
    </row>
    <row r="249" spans="17:17" x14ac:dyDescent="0.25">
      <c r="Q249" s="6"/>
    </row>
    <row r="250" spans="17:17" x14ac:dyDescent="0.25">
      <c r="Q250" s="6"/>
    </row>
    <row r="251" spans="17:17" x14ac:dyDescent="0.25">
      <c r="Q251" s="6"/>
    </row>
    <row r="252" spans="17:17" x14ac:dyDescent="0.25">
      <c r="Q252" s="6"/>
    </row>
    <row r="253" spans="17:17" x14ac:dyDescent="0.25">
      <c r="Q253" s="6"/>
    </row>
    <row r="254" spans="17:17" x14ac:dyDescent="0.25">
      <c r="Q254" s="6"/>
    </row>
    <row r="255" spans="17:17" x14ac:dyDescent="0.25">
      <c r="Q255" s="6"/>
    </row>
    <row r="256" spans="17:17" x14ac:dyDescent="0.25">
      <c r="Q256" s="6"/>
    </row>
    <row r="257" spans="17:17" x14ac:dyDescent="0.25">
      <c r="Q257" s="6"/>
    </row>
    <row r="258" spans="17:17" x14ac:dyDescent="0.25">
      <c r="Q258" s="6"/>
    </row>
    <row r="259" spans="17:17" x14ac:dyDescent="0.25">
      <c r="Q259" s="6"/>
    </row>
    <row r="260" spans="17:17" x14ac:dyDescent="0.25">
      <c r="Q260" s="6"/>
    </row>
    <row r="261" spans="17:17" x14ac:dyDescent="0.25">
      <c r="Q261" s="6"/>
    </row>
    <row r="262" spans="17:17" x14ac:dyDescent="0.25">
      <c r="Q262" s="6"/>
    </row>
    <row r="263" spans="17:17" x14ac:dyDescent="0.25">
      <c r="Q263" s="6"/>
    </row>
    <row r="264" spans="17:17" x14ac:dyDescent="0.25">
      <c r="Q264" s="6"/>
    </row>
    <row r="265" spans="17:17" x14ac:dyDescent="0.25">
      <c r="Q265" s="6"/>
    </row>
    <row r="266" spans="17:17" x14ac:dyDescent="0.25">
      <c r="Q266" s="6"/>
    </row>
    <row r="267" spans="17:17" x14ac:dyDescent="0.25">
      <c r="Q267" s="6"/>
    </row>
    <row r="268" spans="17:17" x14ac:dyDescent="0.25">
      <c r="Q268" s="6"/>
    </row>
    <row r="269" spans="17:17" x14ac:dyDescent="0.25">
      <c r="Q269" s="6"/>
    </row>
    <row r="270" spans="17:17" x14ac:dyDescent="0.25">
      <c r="Q270" s="6"/>
    </row>
    <row r="271" spans="17:17" x14ac:dyDescent="0.25">
      <c r="Q271" s="6"/>
    </row>
    <row r="272" spans="17:17" x14ac:dyDescent="0.25">
      <c r="Q272" s="6"/>
    </row>
    <row r="273" spans="17:17" x14ac:dyDescent="0.25">
      <c r="Q273" s="6"/>
    </row>
    <row r="274" spans="17:17" x14ac:dyDescent="0.25">
      <c r="Q274" s="6"/>
    </row>
    <row r="275" spans="17:17" x14ac:dyDescent="0.25">
      <c r="Q275" s="6"/>
    </row>
    <row r="276" spans="17:17" x14ac:dyDescent="0.25">
      <c r="Q276" s="6"/>
    </row>
    <row r="277" spans="17:17" x14ac:dyDescent="0.25">
      <c r="Q277" s="6"/>
    </row>
    <row r="278" spans="17:17" x14ac:dyDescent="0.25">
      <c r="Q278" s="6"/>
    </row>
    <row r="279" spans="17:17" x14ac:dyDescent="0.25">
      <c r="Q279" s="6"/>
    </row>
    <row r="280" spans="17:17" x14ac:dyDescent="0.25">
      <c r="Q280" s="6"/>
    </row>
    <row r="281" spans="17:17" x14ac:dyDescent="0.25">
      <c r="Q281" s="6"/>
    </row>
    <row r="282" spans="17:17" x14ac:dyDescent="0.25">
      <c r="Q282" s="6"/>
    </row>
    <row r="283" spans="17:17" x14ac:dyDescent="0.25">
      <c r="Q283" s="6"/>
    </row>
    <row r="284" spans="17:17" x14ac:dyDescent="0.25">
      <c r="Q284" s="6"/>
    </row>
    <row r="285" spans="17:17" x14ac:dyDescent="0.25">
      <c r="Q285" s="6"/>
    </row>
    <row r="286" spans="17:17" x14ac:dyDescent="0.25">
      <c r="Q286" s="6"/>
    </row>
    <row r="287" spans="17:17" x14ac:dyDescent="0.25">
      <c r="Q287" s="6"/>
    </row>
    <row r="288" spans="17:17" x14ac:dyDescent="0.25">
      <c r="Q288" s="6"/>
    </row>
    <row r="289" spans="17:17" x14ac:dyDescent="0.25">
      <c r="Q289" s="6"/>
    </row>
    <row r="290" spans="17:17" x14ac:dyDescent="0.25">
      <c r="Q290" s="6"/>
    </row>
    <row r="291" spans="17:17" x14ac:dyDescent="0.25">
      <c r="Q291" s="6"/>
    </row>
    <row r="292" spans="17:17" x14ac:dyDescent="0.25">
      <c r="Q292" s="6"/>
    </row>
    <row r="293" spans="17:17" x14ac:dyDescent="0.25">
      <c r="Q293" s="6"/>
    </row>
    <row r="294" spans="17:17" x14ac:dyDescent="0.25">
      <c r="Q294" s="6"/>
    </row>
    <row r="295" spans="17:17" x14ac:dyDescent="0.25">
      <c r="Q295" s="6"/>
    </row>
    <row r="296" spans="17:17" x14ac:dyDescent="0.25">
      <c r="Q296" s="6"/>
    </row>
    <row r="297" spans="17:17" x14ac:dyDescent="0.25">
      <c r="Q297" s="6"/>
    </row>
    <row r="298" spans="17:17" x14ac:dyDescent="0.25">
      <c r="Q298" s="6"/>
    </row>
    <row r="299" spans="17:17" x14ac:dyDescent="0.25">
      <c r="Q299" s="6"/>
    </row>
    <row r="300" spans="17:17" x14ac:dyDescent="0.25">
      <c r="Q300" s="6"/>
    </row>
    <row r="301" spans="17:17" x14ac:dyDescent="0.25">
      <c r="Q301" s="6"/>
    </row>
    <row r="302" spans="17:17" x14ac:dyDescent="0.25">
      <c r="Q302" s="6"/>
    </row>
    <row r="303" spans="17:17" x14ac:dyDescent="0.25">
      <c r="Q303" s="6"/>
    </row>
    <row r="304" spans="17:17" x14ac:dyDescent="0.25">
      <c r="Q304" s="6"/>
    </row>
    <row r="305" spans="17:17" x14ac:dyDescent="0.25">
      <c r="Q305" s="6"/>
    </row>
    <row r="306" spans="17:17" x14ac:dyDescent="0.25">
      <c r="Q306" s="6"/>
    </row>
    <row r="307" spans="17:17" x14ac:dyDescent="0.25">
      <c r="Q307" s="6"/>
    </row>
    <row r="308" spans="17:17" x14ac:dyDescent="0.25">
      <c r="Q308" s="6"/>
    </row>
    <row r="309" spans="17:17" x14ac:dyDescent="0.25">
      <c r="Q309" s="6"/>
    </row>
    <row r="310" spans="17:17" x14ac:dyDescent="0.25">
      <c r="Q310" s="6"/>
    </row>
    <row r="311" spans="17:17" x14ac:dyDescent="0.25">
      <c r="Q311" s="6"/>
    </row>
    <row r="312" spans="17:17" x14ac:dyDescent="0.25">
      <c r="Q312" s="6"/>
    </row>
    <row r="313" spans="17:17" x14ac:dyDescent="0.25">
      <c r="Q313" s="6"/>
    </row>
    <row r="314" spans="17:17" x14ac:dyDescent="0.25">
      <c r="Q314" s="6"/>
    </row>
    <row r="315" spans="17:17" x14ac:dyDescent="0.25">
      <c r="Q315" s="6"/>
    </row>
    <row r="316" spans="17:17" x14ac:dyDescent="0.25">
      <c r="Q316" s="6"/>
    </row>
    <row r="317" spans="17:17" x14ac:dyDescent="0.25">
      <c r="Q317" s="6"/>
    </row>
    <row r="318" spans="17:17" x14ac:dyDescent="0.25">
      <c r="Q318" s="6"/>
    </row>
    <row r="319" spans="17:17" x14ac:dyDescent="0.25">
      <c r="Q319" s="6"/>
    </row>
    <row r="320" spans="17:17" x14ac:dyDescent="0.25">
      <c r="Q320" s="6"/>
    </row>
    <row r="321" spans="17:17" x14ac:dyDescent="0.25">
      <c r="Q321" s="6"/>
    </row>
    <row r="322" spans="17:17" x14ac:dyDescent="0.25">
      <c r="Q322" s="6"/>
    </row>
    <row r="323" spans="17:17" x14ac:dyDescent="0.25">
      <c r="Q323" s="6"/>
    </row>
    <row r="324" spans="17:17" x14ac:dyDescent="0.25">
      <c r="Q324" s="6"/>
    </row>
    <row r="325" spans="17:17" x14ac:dyDescent="0.25">
      <c r="Q325" s="6"/>
    </row>
    <row r="326" spans="17:17" x14ac:dyDescent="0.25">
      <c r="Q326" s="6"/>
    </row>
    <row r="327" spans="17:17" x14ac:dyDescent="0.25">
      <c r="Q327" s="6"/>
    </row>
    <row r="328" spans="17:17" x14ac:dyDescent="0.25">
      <c r="Q328" s="6"/>
    </row>
    <row r="329" spans="17:17" x14ac:dyDescent="0.25">
      <c r="Q329" s="6"/>
    </row>
    <row r="330" spans="17:17" x14ac:dyDescent="0.25">
      <c r="Q330" s="6"/>
    </row>
    <row r="331" spans="17:17" x14ac:dyDescent="0.25">
      <c r="Q331" s="6"/>
    </row>
    <row r="332" spans="17:17" x14ac:dyDescent="0.25">
      <c r="Q332" s="6"/>
    </row>
    <row r="333" spans="17:17" x14ac:dyDescent="0.25">
      <c r="Q333" s="6"/>
    </row>
    <row r="334" spans="17:17" x14ac:dyDescent="0.25">
      <c r="Q334" s="6"/>
    </row>
    <row r="335" spans="17:17" x14ac:dyDescent="0.25">
      <c r="Q335" s="6"/>
    </row>
    <row r="336" spans="17:17" x14ac:dyDescent="0.25">
      <c r="Q336" s="6"/>
    </row>
    <row r="337" spans="17:17" x14ac:dyDescent="0.25">
      <c r="Q337" s="6"/>
    </row>
    <row r="338" spans="17:17" x14ac:dyDescent="0.25">
      <c r="Q338" s="6"/>
    </row>
    <row r="339" spans="17:17" x14ac:dyDescent="0.25">
      <c r="Q339" s="6"/>
    </row>
  </sheetData>
  <mergeCells count="38">
    <mergeCell ref="A1:Q1"/>
    <mergeCell ref="I5:N5"/>
    <mergeCell ref="I6:Q6"/>
    <mergeCell ref="R111:V111"/>
    <mergeCell ref="R112:V112"/>
    <mergeCell ref="A29:C29"/>
    <mergeCell ref="D29:Q29"/>
    <mergeCell ref="A30:C30"/>
    <mergeCell ref="D30:Q30"/>
    <mergeCell ref="A31:B31"/>
    <mergeCell ref="C31:N31"/>
    <mergeCell ref="O31:Q31"/>
    <mergeCell ref="A32:B32"/>
    <mergeCell ref="A41:Q41"/>
    <mergeCell ref="J45:N45"/>
    <mergeCell ref="J46:N46"/>
    <mergeCell ref="R113:V113"/>
    <mergeCell ref="I7:Q7"/>
    <mergeCell ref="I8:Q8"/>
    <mergeCell ref="I9:Q9"/>
    <mergeCell ref="I10:Q10"/>
    <mergeCell ref="I11:Q11"/>
    <mergeCell ref="N12:Q12"/>
    <mergeCell ref="N13:Q13"/>
    <mergeCell ref="L14:N14"/>
    <mergeCell ref="A21:Q21"/>
    <mergeCell ref="J24:M24"/>
    <mergeCell ref="A26:Q26"/>
    <mergeCell ref="A27:Q27"/>
    <mergeCell ref="A28:D28"/>
    <mergeCell ref="E28:Q28"/>
    <mergeCell ref="V3:W3"/>
    <mergeCell ref="C47:Q47"/>
    <mergeCell ref="A49:Q49"/>
    <mergeCell ref="A67:Q67"/>
    <mergeCell ref="A78:Q78"/>
    <mergeCell ref="S3:T3"/>
    <mergeCell ref="C32:Q32"/>
  </mergeCells>
  <conditionalFormatting sqref="C70:Q70 C60:P60">
    <cfRule type="expression" dxfId="51" priority="16" stopIfTrue="1">
      <formula>$C$31=$C$60</formula>
    </cfRule>
  </conditionalFormatting>
  <conditionalFormatting sqref="C52:Q52">
    <cfRule type="expression" dxfId="50" priority="14">
      <formula>AND($U$29="",$U$28&gt;=10,$U$28&lt;15)</formula>
    </cfRule>
  </conditionalFormatting>
  <conditionalFormatting sqref="C53:Q53">
    <cfRule type="expression" dxfId="49" priority="13">
      <formula>AND($U$29="",$U$28&gt;=15,$U$28&lt;20)</formula>
    </cfRule>
  </conditionalFormatting>
  <conditionalFormatting sqref="C54:Q54">
    <cfRule type="expression" dxfId="48" priority="12">
      <formula>AND($U$29="",$U$28&gt;=20)</formula>
    </cfRule>
  </conditionalFormatting>
  <conditionalFormatting sqref="C71:Q71 C61:P61">
    <cfRule type="expression" dxfId="47" priority="10">
      <formula>$C$31=$C$61</formula>
    </cfRule>
  </conditionalFormatting>
  <conditionalFormatting sqref="C72:Q72 C62:P62">
    <cfRule type="expression" dxfId="46" priority="9">
      <formula>AND($C$31=$C$62,$D$29&lt;&gt;0)</formula>
    </cfRule>
  </conditionalFormatting>
  <conditionalFormatting sqref="C73:Q73 C63:P63">
    <cfRule type="expression" dxfId="45" priority="8">
      <formula>AND($C$31=$C$63,$D$29=0)</formula>
    </cfRule>
  </conditionalFormatting>
  <conditionalFormatting sqref="C74:Q74 C64:P64">
    <cfRule type="expression" dxfId="44" priority="7">
      <formula>AND($C$31=$C$64,$D$29&lt;&gt;0)</formula>
    </cfRule>
  </conditionalFormatting>
  <conditionalFormatting sqref="C65:Q65 C75:Q75">
    <cfRule type="expression" dxfId="43" priority="6">
      <formula>AND($C$31=$C$65,$D$29=0)</formula>
    </cfRule>
  </conditionalFormatting>
  <conditionalFormatting sqref="C59:P59 C69:P69">
    <cfRule type="expression" dxfId="42" priority="5">
      <formula>$C$59=$C$31</formula>
    </cfRule>
  </conditionalFormatting>
  <conditionalFormatting sqref="C58:P58 C68:P68">
    <cfRule type="expression" dxfId="41" priority="4">
      <formula>OR($C$31="начальник кафедры",$C$31="заведующий кафедрой")</formula>
    </cfRule>
  </conditionalFormatting>
  <conditionalFormatting sqref="C68:P68">
    <cfRule type="expression" dxfId="40" priority="3">
      <formula>$C$58=$C$31</formula>
    </cfRule>
  </conditionalFormatting>
  <conditionalFormatting sqref="J51:Q51">
    <cfRule type="expression" dxfId="39" priority="2">
      <formula>AND($U$29="",$U$28&gt;=15,$U$28&lt;20)</formula>
    </cfRule>
  </conditionalFormatting>
  <conditionalFormatting sqref="C55:Q55">
    <cfRule type="expression" dxfId="38" priority="1">
      <formula>AND($U$29="",$U$28&gt;=20)</formula>
    </cfRule>
  </conditionalFormatting>
  <dataValidations count="10">
    <dataValidation type="list" allowBlank="1" showInputMessage="1" showErrorMessage="1" sqref="I6:Q6">
      <formula1>$R$111:$R$113</formula1>
    </dataValidation>
    <dataValidation type="list" allowBlank="1" showInputMessage="1" showErrorMessage="1" sqref="R10">
      <formula1>$A$111:$A$117</formula1>
    </dataValidation>
    <dataValidation type="list" allowBlank="1" showInputMessage="1" showErrorMessage="1" sqref="R8">
      <formula1>$G$101:$G$106</formula1>
    </dataValidation>
    <dataValidation type="list" allowBlank="1" showInputMessage="1" showErrorMessage="1" sqref="R7">
      <formula1>$A$101:$A$108</formula1>
    </dataValidation>
    <dataValidation type="list" allowBlank="1" showInputMessage="1" showErrorMessage="1" sqref="I7:Q7">
      <formula1>$A$108:$A$114</formula1>
    </dataValidation>
    <dataValidation type="list" allowBlank="1" showInputMessage="1" showErrorMessage="1" sqref="I8:Q8">
      <formula1>$G$108:$G$111</formula1>
    </dataValidation>
    <dataValidation type="list" allowBlank="1" showInputMessage="1" showErrorMessage="1" sqref="I10:Q10 E28:Q28">
      <formula1>$A$117:$A$123</formula1>
    </dataValidation>
    <dataValidation type="list" allowBlank="1" showInputMessage="1" showErrorMessage="1" sqref="D30:Q30">
      <formula1>$F$117:$F$118</formula1>
    </dataValidation>
    <dataValidation type="list" allowBlank="1" showInputMessage="1" showErrorMessage="1" sqref="C31:N31">
      <formula1>$J$117:$J$122</formula1>
    </dataValidation>
    <dataValidation type="list" allowBlank="1" showInputMessage="1" showErrorMessage="1" sqref="C32:Q32">
      <formula1>$A$125:$A$131</formula1>
    </dataValidation>
  </dataValidations>
  <pageMargins left="1.1811023622047245" right="0.39370078740157483" top="0.78740157480314965" bottom="0.78740157480314965" header="0.11811023622047245" footer="0.31496062992125984"/>
  <pageSetup paperSize="9" scale="68" fitToHeight="2" orientation="portrait" verticalDpi="0" r:id="rId1"/>
  <headerFooter differentFirst="1" alignWithMargins="0"/>
  <rowBreaks count="1" manualBreakCount="1">
    <brk id="40" max="1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4" tint="-0.249977111117893"/>
  </sheetPr>
  <dimension ref="A1:E98"/>
  <sheetViews>
    <sheetView view="pageBreakPreview" zoomScale="81" zoomScaleNormal="100" workbookViewId="0">
      <selection activeCell="E18" sqref="E18"/>
    </sheetView>
  </sheetViews>
  <sheetFormatPr defaultRowHeight="13.8" x14ac:dyDescent="0.25"/>
  <cols>
    <col min="1" max="1" width="5" style="4" customWidth="1"/>
    <col min="2" max="2" width="54.77734375" style="4" customWidth="1"/>
    <col min="3" max="3" width="14.6640625" style="4" customWidth="1"/>
    <col min="4" max="4" width="12.88671875" style="4" customWidth="1"/>
    <col min="5" max="5" width="11.33203125" style="4" customWidth="1"/>
    <col min="6" max="16384" width="8.88671875" style="4"/>
  </cols>
  <sheetData>
    <row r="1" spans="1:5" ht="14.4" x14ac:dyDescent="0.3">
      <c r="A1" s="545" t="s">
        <v>91</v>
      </c>
      <c r="B1" s="545"/>
      <c r="C1" s="545"/>
      <c r="D1" s="545"/>
      <c r="E1" s="546"/>
    </row>
    <row r="2" spans="1:5" ht="4.95" customHeight="1" x14ac:dyDescent="0.25">
      <c r="E2" s="51"/>
    </row>
    <row r="3" spans="1:5" ht="30" customHeight="1" x14ac:dyDescent="0.25">
      <c r="A3" s="547" t="s">
        <v>99</v>
      </c>
      <c r="B3" s="548"/>
      <c r="C3" s="548"/>
      <c r="D3" s="548"/>
      <c r="E3" s="549"/>
    </row>
    <row r="4" spans="1:5" ht="30" customHeight="1" x14ac:dyDescent="0.25">
      <c r="A4" s="547" t="s">
        <v>100</v>
      </c>
      <c r="B4" s="547"/>
      <c r="C4" s="547"/>
      <c r="D4" s="547"/>
      <c r="E4" s="563"/>
    </row>
    <row r="5" spans="1:5" ht="18.45" customHeight="1" thickBot="1" x14ac:dyDescent="0.3">
      <c r="A5" s="550" t="s">
        <v>101</v>
      </c>
      <c r="B5" s="550"/>
      <c r="C5" s="550"/>
      <c r="D5" s="550"/>
      <c r="E5" s="551"/>
    </row>
    <row r="6" spans="1:5" ht="14.4" customHeight="1" thickBot="1" x14ac:dyDescent="0.3">
      <c r="A6" s="552" t="s">
        <v>61</v>
      </c>
      <c r="B6" s="555" t="s">
        <v>102</v>
      </c>
      <c r="C6" s="556" t="s">
        <v>103</v>
      </c>
      <c r="D6" s="556"/>
      <c r="E6" s="557"/>
    </row>
    <row r="7" spans="1:5" ht="13.8" customHeight="1" x14ac:dyDescent="0.25">
      <c r="A7" s="553"/>
      <c r="B7" s="553"/>
      <c r="C7" s="558" t="s">
        <v>104</v>
      </c>
      <c r="D7" s="555" t="s">
        <v>105</v>
      </c>
      <c r="E7" s="561" t="s">
        <v>106</v>
      </c>
    </row>
    <row r="8" spans="1:5" ht="17.399999999999999" customHeight="1" thickBot="1" x14ac:dyDescent="0.3">
      <c r="A8" s="554"/>
      <c r="B8" s="554"/>
      <c r="C8" s="559"/>
      <c r="D8" s="560"/>
      <c r="E8" s="562"/>
    </row>
    <row r="9" spans="1:5" ht="15" customHeight="1" x14ac:dyDescent="0.25">
      <c r="A9" s="761"/>
      <c r="B9" s="762"/>
      <c r="C9" s="763"/>
      <c r="D9" s="763"/>
      <c r="E9" s="764"/>
    </row>
    <row r="10" spans="1:5" ht="15" customHeight="1" x14ac:dyDescent="0.25">
      <c r="A10" s="765"/>
      <c r="B10" s="760"/>
      <c r="C10" s="766"/>
      <c r="D10" s="766"/>
      <c r="E10" s="767"/>
    </row>
    <row r="11" spans="1:5" ht="15" customHeight="1" x14ac:dyDescent="0.25">
      <c r="A11" s="765"/>
      <c r="B11" s="760"/>
      <c r="C11" s="766"/>
      <c r="D11" s="766"/>
      <c r="E11" s="767"/>
    </row>
    <row r="12" spans="1:5" ht="15" customHeight="1" x14ac:dyDescent="0.25">
      <c r="A12" s="765"/>
      <c r="B12" s="760"/>
      <c r="C12" s="766"/>
      <c r="D12" s="766"/>
      <c r="E12" s="767"/>
    </row>
    <row r="13" spans="1:5" ht="15" customHeight="1" x14ac:dyDescent="0.25">
      <c r="A13" s="765"/>
      <c r="B13" s="760"/>
      <c r="C13" s="766"/>
      <c r="D13" s="766"/>
      <c r="E13" s="767"/>
    </row>
    <row r="14" spans="1:5" ht="15" customHeight="1" x14ac:dyDescent="0.25">
      <c r="A14" s="765"/>
      <c r="B14" s="760"/>
      <c r="C14" s="766"/>
      <c r="D14" s="766"/>
      <c r="E14" s="767"/>
    </row>
    <row r="15" spans="1:5" ht="15" customHeight="1" x14ac:dyDescent="0.25">
      <c r="A15" s="768"/>
      <c r="B15" s="769"/>
      <c r="C15" s="770"/>
      <c r="D15" s="770"/>
      <c r="E15" s="771"/>
    </row>
    <row r="16" spans="1:5" ht="15" customHeight="1" x14ac:dyDescent="0.25">
      <c r="A16" s="772"/>
      <c r="B16" s="762"/>
      <c r="C16" s="773"/>
      <c r="D16" s="773"/>
      <c r="E16" s="764"/>
    </row>
    <row r="17" spans="1:5" ht="15" customHeight="1" x14ac:dyDescent="0.25">
      <c r="A17" s="765"/>
      <c r="B17" s="760"/>
      <c r="C17" s="766"/>
      <c r="D17" s="766"/>
      <c r="E17" s="767"/>
    </row>
    <row r="18" spans="1:5" ht="15" customHeight="1" x14ac:dyDescent="0.25">
      <c r="A18" s="772"/>
      <c r="B18" s="762"/>
      <c r="C18" s="773"/>
      <c r="D18" s="773"/>
      <c r="E18" s="764"/>
    </row>
    <row r="19" spans="1:5" ht="15" customHeight="1" x14ac:dyDescent="0.25">
      <c r="A19" s="765"/>
      <c r="B19" s="760"/>
      <c r="C19" s="766"/>
      <c r="D19" s="766"/>
      <c r="E19" s="767"/>
    </row>
    <row r="20" spans="1:5" ht="15" customHeight="1" x14ac:dyDescent="0.25">
      <c r="A20" s="768"/>
      <c r="B20" s="769"/>
      <c r="C20" s="770"/>
      <c r="D20" s="770"/>
      <c r="E20" s="771"/>
    </row>
    <row r="21" spans="1:5" ht="15" customHeight="1" x14ac:dyDescent="0.25">
      <c r="A21" s="774"/>
      <c r="B21" s="775"/>
      <c r="C21" s="776"/>
      <c r="D21" s="776"/>
      <c r="E21" s="777"/>
    </row>
    <row r="22" spans="1:5" ht="15" customHeight="1" x14ac:dyDescent="0.25">
      <c r="A22" s="774"/>
      <c r="B22" s="775"/>
      <c r="C22" s="776"/>
      <c r="D22" s="776"/>
      <c r="E22" s="764"/>
    </row>
    <row r="23" spans="1:5" ht="15" customHeight="1" x14ac:dyDescent="0.25">
      <c r="A23" s="774"/>
      <c r="B23" s="775"/>
      <c r="C23" s="776"/>
      <c r="D23" s="776"/>
      <c r="E23" s="778"/>
    </row>
    <row r="24" spans="1:5" ht="15" customHeight="1" x14ac:dyDescent="0.25">
      <c r="A24" s="765"/>
      <c r="B24" s="760"/>
      <c r="C24" s="766"/>
      <c r="D24" s="766"/>
      <c r="E24" s="767"/>
    </row>
    <row r="25" spans="1:5" ht="15" customHeight="1" x14ac:dyDescent="0.25">
      <c r="A25" s="779"/>
      <c r="B25" s="780"/>
      <c r="C25" s="773"/>
      <c r="D25" s="773"/>
      <c r="E25" s="764"/>
    </row>
    <row r="26" spans="1:5" ht="15" customHeight="1" x14ac:dyDescent="0.25">
      <c r="A26" s="765"/>
      <c r="B26" s="760"/>
      <c r="C26" s="766"/>
      <c r="D26" s="766"/>
      <c r="E26" s="767"/>
    </row>
    <row r="27" spans="1:5" ht="15" customHeight="1" x14ac:dyDescent="0.25">
      <c r="A27" s="779"/>
      <c r="B27" s="780"/>
      <c r="C27" s="773"/>
      <c r="D27" s="773"/>
      <c r="E27" s="764"/>
    </row>
    <row r="28" spans="1:5" ht="15" customHeight="1" x14ac:dyDescent="0.25">
      <c r="A28" s="765"/>
      <c r="B28" s="760"/>
      <c r="C28" s="766"/>
      <c r="D28" s="766"/>
      <c r="E28" s="767"/>
    </row>
    <row r="29" spans="1:5" ht="15" customHeight="1" x14ac:dyDescent="0.25">
      <c r="A29" s="765"/>
      <c r="B29" s="760"/>
      <c r="C29" s="766"/>
      <c r="D29" s="766"/>
      <c r="E29" s="767"/>
    </row>
    <row r="30" spans="1:5" ht="15" customHeight="1" x14ac:dyDescent="0.25">
      <c r="A30" s="768"/>
      <c r="B30" s="769"/>
      <c r="C30" s="770"/>
      <c r="D30" s="770"/>
      <c r="E30" s="771"/>
    </row>
    <row r="31" spans="1:5" ht="15" customHeight="1" x14ac:dyDescent="0.25">
      <c r="A31" s="768"/>
      <c r="B31" s="769"/>
      <c r="C31" s="770"/>
      <c r="D31" s="770"/>
      <c r="E31" s="771"/>
    </row>
    <row r="32" spans="1:5" ht="15" customHeight="1" x14ac:dyDescent="0.25">
      <c r="A32" s="765"/>
      <c r="B32" s="760"/>
      <c r="C32" s="766"/>
      <c r="D32" s="766"/>
      <c r="E32" s="767"/>
    </row>
    <row r="33" spans="1:5" ht="15" customHeight="1" x14ac:dyDescent="0.25">
      <c r="A33" s="768"/>
      <c r="B33" s="769"/>
      <c r="C33" s="770"/>
      <c r="D33" s="770"/>
      <c r="E33" s="764"/>
    </row>
    <row r="34" spans="1:5" ht="15" customHeight="1" x14ac:dyDescent="0.25">
      <c r="A34" s="768"/>
      <c r="B34" s="769"/>
      <c r="C34" s="770"/>
      <c r="D34" s="770"/>
      <c r="E34" s="777"/>
    </row>
    <row r="35" spans="1:5" ht="15" customHeight="1" x14ac:dyDescent="0.25">
      <c r="A35" s="772"/>
      <c r="B35" s="762"/>
      <c r="C35" s="773"/>
      <c r="D35" s="773"/>
      <c r="E35" s="764"/>
    </row>
    <row r="36" spans="1:5" ht="15" customHeight="1" x14ac:dyDescent="0.25">
      <c r="A36" s="774"/>
      <c r="B36" s="775"/>
      <c r="C36" s="776"/>
      <c r="D36" s="776"/>
      <c r="E36" s="778"/>
    </row>
    <row r="37" spans="1:5" ht="15" customHeight="1" x14ac:dyDescent="0.25">
      <c r="A37" s="765"/>
      <c r="B37" s="760"/>
      <c r="C37" s="766"/>
      <c r="D37" s="766"/>
      <c r="E37" s="767"/>
    </row>
    <row r="38" spans="1:5" ht="15" customHeight="1" x14ac:dyDescent="0.25">
      <c r="A38" s="768"/>
      <c r="B38" s="769"/>
      <c r="C38" s="770"/>
      <c r="D38" s="770"/>
      <c r="E38" s="771"/>
    </row>
    <row r="39" spans="1:5" ht="15" customHeight="1" x14ac:dyDescent="0.25">
      <c r="A39" s="768"/>
      <c r="B39" s="769"/>
      <c r="C39" s="770"/>
      <c r="D39" s="770"/>
      <c r="E39" s="771"/>
    </row>
    <row r="40" spans="1:5" ht="15" customHeight="1" x14ac:dyDescent="0.25">
      <c r="A40" s="768"/>
      <c r="B40" s="769"/>
      <c r="C40" s="770"/>
      <c r="D40" s="770"/>
      <c r="E40" s="771"/>
    </row>
    <row r="41" spans="1:5" ht="15" customHeight="1" x14ac:dyDescent="0.25">
      <c r="A41" s="772"/>
      <c r="B41" s="762"/>
      <c r="C41" s="773"/>
      <c r="D41" s="773"/>
      <c r="E41" s="764"/>
    </row>
    <row r="42" spans="1:5" ht="15" customHeight="1" x14ac:dyDescent="0.25">
      <c r="A42" s="774"/>
      <c r="B42" s="775"/>
      <c r="C42" s="776"/>
      <c r="D42" s="776"/>
      <c r="E42" s="778"/>
    </row>
    <row r="43" spans="1:5" ht="15" customHeight="1" x14ac:dyDescent="0.25">
      <c r="A43" s="765"/>
      <c r="B43" s="760"/>
      <c r="C43" s="766"/>
      <c r="D43" s="766"/>
      <c r="E43" s="767"/>
    </row>
    <row r="44" spans="1:5" ht="15" customHeight="1" x14ac:dyDescent="0.25">
      <c r="A44" s="779"/>
      <c r="B44" s="780"/>
      <c r="C44" s="773"/>
      <c r="D44" s="773"/>
      <c r="E44" s="764"/>
    </row>
    <row r="45" spans="1:5" ht="15" customHeight="1" x14ac:dyDescent="0.25">
      <c r="A45" s="765"/>
      <c r="B45" s="760"/>
      <c r="C45" s="766"/>
      <c r="D45" s="766"/>
      <c r="E45" s="767"/>
    </row>
    <row r="46" spans="1:5" ht="15" customHeight="1" x14ac:dyDescent="0.25">
      <c r="A46" s="768"/>
      <c r="B46" s="769"/>
      <c r="C46" s="770"/>
      <c r="D46" s="770"/>
      <c r="E46" s="771"/>
    </row>
    <row r="47" spans="1:5" ht="15" customHeight="1" x14ac:dyDescent="0.25">
      <c r="A47" s="781"/>
      <c r="B47" s="760"/>
      <c r="C47" s="766"/>
      <c r="D47" s="766"/>
      <c r="E47" s="767"/>
    </row>
    <row r="48" spans="1:5" ht="15" customHeight="1" thickBot="1" x14ac:dyDescent="0.3">
      <c r="A48" s="782"/>
      <c r="B48" s="783"/>
      <c r="C48" s="784"/>
      <c r="D48" s="784"/>
      <c r="E48" s="785"/>
    </row>
    <row r="49" spans="1:5" ht="15" customHeight="1" x14ac:dyDescent="0.25">
      <c r="A49" s="762"/>
      <c r="B49" s="762"/>
      <c r="C49" s="762"/>
      <c r="D49" s="762"/>
      <c r="E49" s="764"/>
    </row>
    <row r="50" spans="1:5" ht="14.4" x14ac:dyDescent="0.3">
      <c r="A50" s="786" t="s">
        <v>98</v>
      </c>
      <c r="B50" s="786"/>
      <c r="C50" s="786"/>
      <c r="D50" s="786"/>
      <c r="E50" s="787"/>
    </row>
    <row r="51" spans="1:5" ht="4.95" customHeight="1" x14ac:dyDescent="0.25">
      <c r="A51" s="762"/>
      <c r="B51" s="762"/>
      <c r="C51" s="762"/>
      <c r="D51" s="762"/>
      <c r="E51" s="764"/>
    </row>
    <row r="52" spans="1:5" ht="30" customHeight="1" x14ac:dyDescent="0.25">
      <c r="A52" s="788" t="s">
        <v>108</v>
      </c>
      <c r="B52" s="789"/>
      <c r="C52" s="789"/>
      <c r="D52" s="789"/>
      <c r="E52" s="790"/>
    </row>
    <row r="53" spans="1:5" ht="18.45" customHeight="1" thickBot="1" x14ac:dyDescent="0.3">
      <c r="A53" s="791" t="s">
        <v>109</v>
      </c>
      <c r="B53" s="791"/>
      <c r="C53" s="791"/>
      <c r="D53" s="791"/>
      <c r="E53" s="792"/>
    </row>
    <row r="54" spans="1:5" ht="14.4" thickBot="1" x14ac:dyDescent="0.3">
      <c r="A54" s="552" t="s">
        <v>61</v>
      </c>
      <c r="B54" s="555" t="s">
        <v>102</v>
      </c>
      <c r="C54" s="793" t="s">
        <v>103</v>
      </c>
      <c r="D54" s="793"/>
      <c r="E54" s="794"/>
    </row>
    <row r="55" spans="1:5" x14ac:dyDescent="0.25">
      <c r="A55" s="553"/>
      <c r="B55" s="553"/>
      <c r="C55" s="555" t="s">
        <v>104</v>
      </c>
      <c r="D55" s="555" t="s">
        <v>105</v>
      </c>
      <c r="E55" s="561" t="s">
        <v>106</v>
      </c>
    </row>
    <row r="56" spans="1:5" ht="17.399999999999999" customHeight="1" thickBot="1" x14ac:dyDescent="0.3">
      <c r="A56" s="554"/>
      <c r="B56" s="554"/>
      <c r="C56" s="560"/>
      <c r="D56" s="560"/>
      <c r="E56" s="562"/>
    </row>
    <row r="57" spans="1:5" ht="15" customHeight="1" x14ac:dyDescent="0.25">
      <c r="A57" s="761"/>
      <c r="B57" s="762"/>
      <c r="C57" s="763"/>
      <c r="D57" s="763"/>
      <c r="E57" s="764"/>
    </row>
    <row r="58" spans="1:5" ht="15" customHeight="1" x14ac:dyDescent="0.25">
      <c r="A58" s="765"/>
      <c r="B58" s="760"/>
      <c r="C58" s="766"/>
      <c r="D58" s="766"/>
      <c r="E58" s="767"/>
    </row>
    <row r="59" spans="1:5" ht="15" customHeight="1" x14ac:dyDescent="0.25">
      <c r="A59" s="765"/>
      <c r="B59" s="760"/>
      <c r="C59" s="766"/>
      <c r="D59" s="766"/>
      <c r="E59" s="767"/>
    </row>
    <row r="60" spans="1:5" ht="15" customHeight="1" x14ac:dyDescent="0.25">
      <c r="A60" s="765"/>
      <c r="B60" s="760"/>
      <c r="C60" s="766"/>
      <c r="D60" s="766"/>
      <c r="E60" s="767"/>
    </row>
    <row r="61" spans="1:5" ht="15" customHeight="1" x14ac:dyDescent="0.25">
      <c r="A61" s="765"/>
      <c r="B61" s="760"/>
      <c r="C61" s="766"/>
      <c r="D61" s="766"/>
      <c r="E61" s="767"/>
    </row>
    <row r="62" spans="1:5" ht="15" customHeight="1" x14ac:dyDescent="0.25">
      <c r="A62" s="765"/>
      <c r="B62" s="760"/>
      <c r="C62" s="766"/>
      <c r="D62" s="766"/>
      <c r="E62" s="767"/>
    </row>
    <row r="63" spans="1:5" ht="15" customHeight="1" x14ac:dyDescent="0.25">
      <c r="A63" s="768"/>
      <c r="B63" s="769"/>
      <c r="C63" s="770"/>
      <c r="D63" s="770"/>
      <c r="E63" s="771"/>
    </row>
    <row r="64" spans="1:5" ht="15" customHeight="1" x14ac:dyDescent="0.25">
      <c r="A64" s="772"/>
      <c r="B64" s="762"/>
      <c r="C64" s="773"/>
      <c r="D64" s="773"/>
      <c r="E64" s="764"/>
    </row>
    <row r="65" spans="1:5" ht="15" customHeight="1" x14ac:dyDescent="0.25">
      <c r="A65" s="765"/>
      <c r="B65" s="760"/>
      <c r="C65" s="766"/>
      <c r="D65" s="766"/>
      <c r="E65" s="767"/>
    </row>
    <row r="66" spans="1:5" ht="15" customHeight="1" x14ac:dyDescent="0.25">
      <c r="A66" s="772"/>
      <c r="B66" s="762"/>
      <c r="C66" s="773"/>
      <c r="D66" s="773"/>
      <c r="E66" s="764"/>
    </row>
    <row r="67" spans="1:5" ht="15" customHeight="1" x14ac:dyDescent="0.25">
      <c r="A67" s="765"/>
      <c r="B67" s="760"/>
      <c r="C67" s="766"/>
      <c r="D67" s="766"/>
      <c r="E67" s="767"/>
    </row>
    <row r="68" spans="1:5" ht="15" customHeight="1" x14ac:dyDescent="0.25">
      <c r="A68" s="65"/>
      <c r="B68" s="7"/>
      <c r="C68" s="66"/>
      <c r="D68" s="66"/>
      <c r="E68" s="52"/>
    </row>
    <row r="69" spans="1:5" ht="15" customHeight="1" x14ac:dyDescent="0.25">
      <c r="A69" s="62"/>
      <c r="B69" s="11"/>
      <c r="C69" s="63"/>
      <c r="D69" s="63"/>
      <c r="E69" s="56"/>
    </row>
    <row r="70" spans="1:5" ht="15" customHeight="1" x14ac:dyDescent="0.25">
      <c r="A70" s="62"/>
      <c r="B70" s="11"/>
      <c r="C70" s="63"/>
      <c r="D70" s="63"/>
      <c r="E70" s="51"/>
    </row>
    <row r="71" spans="1:5" ht="15" customHeight="1" x14ac:dyDescent="0.25">
      <c r="A71" s="62"/>
      <c r="B71" s="11"/>
      <c r="C71" s="63"/>
      <c r="D71" s="63"/>
      <c r="E71" s="64"/>
    </row>
    <row r="72" spans="1:5" ht="15" customHeight="1" x14ac:dyDescent="0.25">
      <c r="A72" s="59"/>
      <c r="B72" s="12"/>
      <c r="C72" s="67"/>
      <c r="D72" s="67"/>
      <c r="E72" s="58"/>
    </row>
    <row r="73" spans="1:5" ht="15" customHeight="1" x14ac:dyDescent="0.25">
      <c r="A73" s="60"/>
      <c r="B73" s="6"/>
      <c r="C73" s="61"/>
      <c r="D73" s="61"/>
      <c r="E73" s="51"/>
    </row>
    <row r="74" spans="1:5" ht="15" customHeight="1" x14ac:dyDescent="0.25">
      <c r="A74" s="59"/>
      <c r="B74" s="12"/>
      <c r="C74" s="67"/>
      <c r="D74" s="67"/>
      <c r="E74" s="58"/>
    </row>
    <row r="75" spans="1:5" ht="15" customHeight="1" x14ac:dyDescent="0.25">
      <c r="A75" s="60"/>
      <c r="B75" s="6"/>
      <c r="C75" s="61"/>
      <c r="D75" s="61"/>
      <c r="E75" s="51"/>
    </row>
    <row r="76" spans="1:5" ht="15" customHeight="1" x14ac:dyDescent="0.25">
      <c r="A76" s="59"/>
      <c r="B76" s="12"/>
      <c r="C76" s="67"/>
      <c r="D76" s="67"/>
      <c r="E76" s="58"/>
    </row>
    <row r="77" spans="1:5" ht="15" customHeight="1" x14ac:dyDescent="0.25">
      <c r="A77" s="59"/>
      <c r="B77" s="12"/>
      <c r="C77" s="67"/>
      <c r="D77" s="67"/>
      <c r="E77" s="58"/>
    </row>
    <row r="78" spans="1:5" ht="15" customHeight="1" x14ac:dyDescent="0.25">
      <c r="A78" s="65"/>
      <c r="B78" s="7"/>
      <c r="C78" s="66"/>
      <c r="D78" s="66"/>
      <c r="E78" s="52"/>
    </row>
    <row r="79" spans="1:5" ht="15" customHeight="1" x14ac:dyDescent="0.25">
      <c r="A79" s="65"/>
      <c r="B79" s="7"/>
      <c r="C79" s="66"/>
      <c r="D79" s="66"/>
      <c r="E79" s="52"/>
    </row>
    <row r="80" spans="1:5" ht="15" customHeight="1" x14ac:dyDescent="0.25">
      <c r="A80" s="59"/>
      <c r="B80" s="12"/>
      <c r="C80" s="67"/>
      <c r="D80" s="67"/>
      <c r="E80" s="58"/>
    </row>
    <row r="81" spans="1:5" ht="15" customHeight="1" x14ac:dyDescent="0.25">
      <c r="A81" s="65"/>
      <c r="B81" s="7"/>
      <c r="C81" s="66"/>
      <c r="D81" s="66"/>
      <c r="E81" s="51"/>
    </row>
    <row r="82" spans="1:5" ht="15" customHeight="1" x14ac:dyDescent="0.25">
      <c r="A82" s="65"/>
      <c r="B82" s="7"/>
      <c r="C82" s="66"/>
      <c r="D82" s="66"/>
      <c r="E82" s="56"/>
    </row>
    <row r="83" spans="1:5" ht="15" customHeight="1" x14ac:dyDescent="0.25">
      <c r="A83" s="54"/>
      <c r="C83" s="61"/>
      <c r="D83" s="61"/>
      <c r="E83" s="51"/>
    </row>
    <row r="84" spans="1:5" ht="15" customHeight="1" x14ac:dyDescent="0.25">
      <c r="A84" s="62"/>
      <c r="B84" s="11"/>
      <c r="C84" s="63"/>
      <c r="D84" s="63"/>
      <c r="E84" s="64"/>
    </row>
    <row r="85" spans="1:5" ht="15" customHeight="1" x14ac:dyDescent="0.25">
      <c r="A85" s="59"/>
      <c r="B85" s="12"/>
      <c r="C85" s="67"/>
      <c r="D85" s="67"/>
      <c r="E85" s="58"/>
    </row>
    <row r="86" spans="1:5" ht="15" customHeight="1" x14ac:dyDescent="0.25">
      <c r="A86" s="65"/>
      <c r="B86" s="7"/>
      <c r="C86" s="66"/>
      <c r="D86" s="66"/>
      <c r="E86" s="52"/>
    </row>
    <row r="87" spans="1:5" ht="15" customHeight="1" x14ac:dyDescent="0.25">
      <c r="A87" s="65"/>
      <c r="B87" s="7"/>
      <c r="C87" s="66"/>
      <c r="D87" s="66"/>
      <c r="E87" s="52"/>
    </row>
    <row r="88" spans="1:5" ht="15" customHeight="1" x14ac:dyDescent="0.25">
      <c r="A88" s="65"/>
      <c r="B88" s="7"/>
      <c r="C88" s="66"/>
      <c r="D88" s="66"/>
      <c r="E88" s="52"/>
    </row>
    <row r="89" spans="1:5" ht="15" customHeight="1" x14ac:dyDescent="0.25">
      <c r="A89" s="54"/>
      <c r="C89" s="61"/>
      <c r="D89" s="61"/>
      <c r="E89" s="51"/>
    </row>
    <row r="90" spans="1:5" ht="15" customHeight="1" x14ac:dyDescent="0.25">
      <c r="A90" s="62"/>
      <c r="B90" s="11"/>
      <c r="C90" s="63"/>
      <c r="D90" s="63"/>
      <c r="E90" s="64"/>
    </row>
    <row r="91" spans="1:5" ht="15" customHeight="1" x14ac:dyDescent="0.25">
      <c r="A91" s="59"/>
      <c r="B91" s="12"/>
      <c r="C91" s="67"/>
      <c r="D91" s="67"/>
      <c r="E91" s="58"/>
    </row>
    <row r="92" spans="1:5" ht="15" customHeight="1" x14ac:dyDescent="0.25">
      <c r="A92" s="60"/>
      <c r="B92" s="6"/>
      <c r="C92" s="61"/>
      <c r="D92" s="61"/>
      <c r="E92" s="51"/>
    </row>
    <row r="93" spans="1:5" ht="15" customHeight="1" x14ac:dyDescent="0.25">
      <c r="A93" s="59"/>
      <c r="B93" s="12"/>
      <c r="C93" s="67"/>
      <c r="D93" s="67"/>
      <c r="E93" s="58"/>
    </row>
    <row r="94" spans="1:5" ht="15" customHeight="1" x14ac:dyDescent="0.25">
      <c r="A94" s="65"/>
      <c r="B94" s="7"/>
      <c r="C94" s="66"/>
      <c r="D94" s="66"/>
      <c r="E94" s="52"/>
    </row>
    <row r="95" spans="1:5" ht="15" customHeight="1" x14ac:dyDescent="0.25">
      <c r="A95" s="57"/>
      <c r="B95" s="12"/>
      <c r="C95" s="67"/>
      <c r="D95" s="67"/>
      <c r="E95" s="58"/>
    </row>
    <row r="96" spans="1:5" ht="15" customHeight="1" x14ac:dyDescent="0.25">
      <c r="A96" s="59"/>
      <c r="B96" s="12"/>
      <c r="C96" s="67"/>
      <c r="D96" s="67"/>
      <c r="E96" s="58"/>
    </row>
    <row r="97" spans="1:5" ht="15" customHeight="1" x14ac:dyDescent="0.25">
      <c r="A97" s="59"/>
      <c r="B97" s="67"/>
      <c r="C97" s="67"/>
      <c r="D97" s="67"/>
      <c r="E97" s="58"/>
    </row>
    <row r="98" spans="1:5" ht="15" customHeight="1" thickBot="1" x14ac:dyDescent="0.3">
      <c r="A98" s="55"/>
      <c r="B98" s="68"/>
      <c r="C98" s="68"/>
      <c r="D98" s="68"/>
      <c r="E98" s="53"/>
    </row>
  </sheetData>
  <mergeCells count="19">
    <mergeCell ref="A1:E1"/>
    <mergeCell ref="A3:E3"/>
    <mergeCell ref="A4:E4"/>
    <mergeCell ref="A5:E5"/>
    <mergeCell ref="A6:A8"/>
    <mergeCell ref="B6:B8"/>
    <mergeCell ref="C7:C8"/>
    <mergeCell ref="D7:D8"/>
    <mergeCell ref="E7:E8"/>
    <mergeCell ref="C6:E6"/>
    <mergeCell ref="A50:E50"/>
    <mergeCell ref="A52:E52"/>
    <mergeCell ref="A53:E53"/>
    <mergeCell ref="A54:A56"/>
    <mergeCell ref="B54:B56"/>
    <mergeCell ref="C54:E54"/>
    <mergeCell ref="C55:C56"/>
    <mergeCell ref="D55:D56"/>
    <mergeCell ref="E55:E56"/>
  </mergeCells>
  <pageMargins left="1.1811023622047245" right="0.39370078740157483" top="0.78740157480314965" bottom="0.78740157480314965" header="0.11811023622047245" footer="0.31496062992125984"/>
  <pageSetup paperSize="9" scale="86" fitToHeight="2" orientation="portrait" verticalDpi="0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>
    <tabColor theme="4" tint="-0.499984740745262"/>
    <pageSetUpPr fitToPage="1"/>
  </sheetPr>
  <dimension ref="A1:H32"/>
  <sheetViews>
    <sheetView showZeros="0" view="pageBreakPreview" topLeftCell="A7" zoomScale="70" zoomScaleNormal="100" zoomScaleSheetLayoutView="71" workbookViewId="0">
      <selection activeCell="F17" sqref="F17"/>
    </sheetView>
  </sheetViews>
  <sheetFormatPr defaultRowHeight="13.8" x14ac:dyDescent="0.25"/>
  <cols>
    <col min="1" max="1" width="4.44140625" style="307" customWidth="1"/>
    <col min="2" max="2" width="38.44140625" style="307" customWidth="1"/>
    <col min="3" max="3" width="18.109375" style="307" bestFit="1" customWidth="1"/>
    <col min="4" max="4" width="10.77734375" style="307" customWidth="1"/>
    <col min="5" max="5" width="18.109375" style="307" bestFit="1" customWidth="1"/>
    <col min="6" max="6" width="10.77734375" style="307" customWidth="1"/>
    <col min="7" max="7" width="8.88671875" style="307"/>
    <col min="8" max="8" width="10.77734375" style="307" customWidth="1"/>
    <col min="9" max="16384" width="8.88671875" style="307"/>
  </cols>
  <sheetData>
    <row r="1" spans="1:8" ht="14.4" x14ac:dyDescent="0.3">
      <c r="A1" s="564" t="s">
        <v>107</v>
      </c>
      <c r="B1" s="565"/>
      <c r="C1" s="565"/>
      <c r="D1" s="565"/>
      <c r="E1" s="565"/>
      <c r="F1" s="565"/>
      <c r="G1" s="565"/>
      <c r="H1" s="566"/>
    </row>
    <row r="2" spans="1:8" ht="4.95" customHeight="1" x14ac:dyDescent="0.25">
      <c r="A2" s="308"/>
      <c r="B2" s="309"/>
      <c r="C2" s="309"/>
      <c r="D2" s="309"/>
      <c r="E2" s="309"/>
      <c r="F2" s="309"/>
      <c r="G2" s="309"/>
      <c r="H2" s="310"/>
    </row>
    <row r="3" spans="1:8" ht="15.6" x14ac:dyDescent="0.3">
      <c r="A3" s="567" t="s">
        <v>92</v>
      </c>
      <c r="B3" s="568"/>
      <c r="C3" s="568"/>
      <c r="D3" s="568"/>
      <c r="E3" s="568"/>
      <c r="F3" s="568"/>
      <c r="G3" s="568"/>
      <c r="H3" s="569"/>
    </row>
    <row r="4" spans="1:8" ht="15.6" x14ac:dyDescent="0.3">
      <c r="A4" s="567" t="s">
        <v>95</v>
      </c>
      <c r="B4" s="568"/>
      <c r="C4" s="568"/>
      <c r="D4" s="568"/>
      <c r="E4" s="568"/>
      <c r="F4" s="568"/>
      <c r="G4" s="568"/>
      <c r="H4" s="569"/>
    </row>
    <row r="5" spans="1:8" ht="14.4" thickBot="1" x14ac:dyDescent="0.3">
      <c r="A5" s="311"/>
      <c r="B5" s="312"/>
      <c r="C5" s="312"/>
      <c r="D5" s="312"/>
      <c r="E5" s="312"/>
      <c r="F5" s="312"/>
      <c r="G5" s="312"/>
      <c r="H5" s="313"/>
    </row>
    <row r="6" spans="1:8" ht="14.4" thickBot="1" x14ac:dyDescent="0.3">
      <c r="A6" s="570" t="s">
        <v>61</v>
      </c>
      <c r="B6" s="573" t="s">
        <v>62</v>
      </c>
      <c r="C6" s="576" t="s">
        <v>63</v>
      </c>
      <c r="D6" s="577"/>
      <c r="E6" s="577"/>
      <c r="F6" s="577"/>
      <c r="G6" s="577"/>
      <c r="H6" s="578"/>
    </row>
    <row r="7" spans="1:8" ht="14.4" customHeight="1" thickBot="1" x14ac:dyDescent="0.3">
      <c r="A7" s="571"/>
      <c r="B7" s="574"/>
      <c r="C7" s="579" t="s">
        <v>64</v>
      </c>
      <c r="D7" s="580"/>
      <c r="E7" s="579" t="s">
        <v>65</v>
      </c>
      <c r="F7" s="581"/>
      <c r="G7" s="582" t="s">
        <v>66</v>
      </c>
      <c r="H7" s="583"/>
    </row>
    <row r="8" spans="1:8" ht="14.4" customHeight="1" thickBot="1" x14ac:dyDescent="0.3">
      <c r="A8" s="572"/>
      <c r="B8" s="575"/>
      <c r="C8" s="286" t="s">
        <v>67</v>
      </c>
      <c r="D8" s="287" t="s">
        <v>68</v>
      </c>
      <c r="E8" s="286" t="s">
        <v>67</v>
      </c>
      <c r="F8" s="287" t="s">
        <v>68</v>
      </c>
      <c r="G8" s="286" t="s">
        <v>67</v>
      </c>
      <c r="H8" s="287" t="s">
        <v>68</v>
      </c>
    </row>
    <row r="9" spans="1:8" ht="18" x14ac:dyDescent="0.3">
      <c r="A9" s="288" t="s">
        <v>69</v>
      </c>
      <c r="B9" s="289" t="s">
        <v>70</v>
      </c>
      <c r="C9" s="497"/>
      <c r="D9" s="498"/>
      <c r="E9" s="497"/>
      <c r="F9" s="498"/>
      <c r="G9" s="497"/>
      <c r="H9" s="499"/>
    </row>
    <row r="10" spans="1:8" s="314" customFormat="1" ht="40.049999999999997" customHeight="1" x14ac:dyDescent="0.3">
      <c r="A10" s="290" t="s">
        <v>71</v>
      </c>
      <c r="B10" s="291" t="s">
        <v>72</v>
      </c>
      <c r="C10" s="491">
        <f>'Р. 1.1. ПЛАН'!C32</f>
        <v>0</v>
      </c>
      <c r="D10" s="472">
        <f>'Р. 1.1. Нагрузка'!Z12</f>
        <v>0</v>
      </c>
      <c r="E10" s="492">
        <f>'Р. 1.1. ПЛАН'!D32</f>
        <v>0</v>
      </c>
      <c r="F10" s="472">
        <f>'Р. 1.1. Нагрузка'!Z33</f>
        <v>0</v>
      </c>
      <c r="G10" s="473">
        <f>SUM(C10,E10)</f>
        <v>0</v>
      </c>
      <c r="H10" s="474">
        <f>SUM(D10,F10)</f>
        <v>0</v>
      </c>
    </row>
    <row r="11" spans="1:8" s="315" customFormat="1" ht="40.049999999999997" customHeight="1" x14ac:dyDescent="0.3">
      <c r="A11" s="292" t="s">
        <v>73</v>
      </c>
      <c r="B11" s="516" t="s">
        <v>74</v>
      </c>
      <c r="C11" s="491">
        <f>'Р. 1.2. ПЛАН'!C31</f>
        <v>0</v>
      </c>
      <c r="D11" s="475">
        <f>'Р. 1.2. Нагрузка '!Z11</f>
        <v>0</v>
      </c>
      <c r="E11" s="491">
        <f>'Р. 1.2. ПЛАН'!D31</f>
        <v>0</v>
      </c>
      <c r="F11" s="475">
        <f>'Р. 1.2. Нагрузка '!Z32</f>
        <v>0</v>
      </c>
      <c r="G11" s="476">
        <f>SUM(C11,E11)</f>
        <v>0</v>
      </c>
      <c r="H11" s="477"/>
    </row>
    <row r="12" spans="1:8" s="315" customFormat="1" ht="55.8" customHeight="1" x14ac:dyDescent="0.3">
      <c r="A12" s="517" t="s">
        <v>678</v>
      </c>
      <c r="B12" s="516" t="s">
        <v>710</v>
      </c>
      <c r="C12" s="491">
        <f>'Р. 1.3. ПЛАН '!C31</f>
        <v>0</v>
      </c>
      <c r="D12" s="475">
        <f>'Р. 1.3. Нагрузка '!Z11</f>
        <v>0</v>
      </c>
      <c r="E12" s="491">
        <f>'Р. 1.3. ПЛАН '!D31</f>
        <v>0</v>
      </c>
      <c r="F12" s="475">
        <f>'Р. 1.3. Нагрузка '!Z32</f>
        <v>0</v>
      </c>
      <c r="G12" s="515">
        <f>SUM(C12,E12)</f>
        <v>0</v>
      </c>
      <c r="H12" s="480">
        <f>SUM(D12,F12)</f>
        <v>0</v>
      </c>
    </row>
    <row r="13" spans="1:8" s="315" customFormat="1" ht="54" customHeight="1" x14ac:dyDescent="0.3">
      <c r="A13" s="292" t="s">
        <v>385</v>
      </c>
      <c r="B13" s="293" t="s">
        <v>713</v>
      </c>
      <c r="C13" s="491">
        <f>'Р. 1.4. ПЛАН'!C31</f>
        <v>0</v>
      </c>
      <c r="D13" s="475">
        <f>'Р. 1.4. Нагрузка '!Z11</f>
        <v>0</v>
      </c>
      <c r="E13" s="491">
        <f>'Р. 1.4. ПЛАН'!D31</f>
        <v>0</v>
      </c>
      <c r="F13" s="475">
        <f>'Р. 1.4. Нагрузка '!Z32</f>
        <v>0</v>
      </c>
      <c r="G13" s="479">
        <f>SUM(C13,E13)</f>
        <v>0</v>
      </c>
      <c r="H13" s="480">
        <f>SUM(D13,F13)</f>
        <v>0</v>
      </c>
    </row>
    <row r="14" spans="1:8" ht="17.399999999999999" x14ac:dyDescent="0.3">
      <c r="A14" s="294"/>
      <c r="B14" s="295" t="s">
        <v>93</v>
      </c>
      <c r="C14" s="479">
        <f t="shared" ref="C14:H14" si="0">SUM(C10:C13)</f>
        <v>0</v>
      </c>
      <c r="D14" s="478">
        <f t="shared" si="0"/>
        <v>0</v>
      </c>
      <c r="E14" s="479">
        <f t="shared" si="0"/>
        <v>0</v>
      </c>
      <c r="F14" s="478">
        <f t="shared" si="0"/>
        <v>0</v>
      </c>
      <c r="G14" s="479">
        <f t="shared" si="0"/>
        <v>0</v>
      </c>
      <c r="H14" s="480">
        <f t="shared" si="0"/>
        <v>0</v>
      </c>
    </row>
    <row r="15" spans="1:8" ht="18" x14ac:dyDescent="0.3">
      <c r="A15" s="296" t="s">
        <v>75</v>
      </c>
      <c r="B15" s="297" t="s">
        <v>56</v>
      </c>
      <c r="C15" s="500"/>
      <c r="D15" s="501"/>
      <c r="E15" s="500"/>
      <c r="F15" s="501"/>
      <c r="G15" s="500"/>
      <c r="H15" s="502"/>
    </row>
    <row r="16" spans="1:8" ht="40.049999999999997" customHeight="1" x14ac:dyDescent="0.25">
      <c r="A16" s="298" t="s">
        <v>76</v>
      </c>
      <c r="B16" s="291" t="s">
        <v>77</v>
      </c>
      <c r="C16" s="491">
        <f>'Раздел 2.1'!F64</f>
        <v>0</v>
      </c>
      <c r="D16" s="472">
        <f>'Раздел 2.1'!H64</f>
        <v>0</v>
      </c>
      <c r="E16" s="491">
        <f>'Раздел 2.1'!F133</f>
        <v>0</v>
      </c>
      <c r="F16" s="472">
        <f>'Раздел 2.1'!H133</f>
        <v>0</v>
      </c>
      <c r="G16" s="481">
        <f>SUM(C16,E16)</f>
        <v>0</v>
      </c>
      <c r="H16" s="482">
        <f>SUM(D16,F16)</f>
        <v>0</v>
      </c>
    </row>
    <row r="17" spans="1:8" ht="46.95" customHeight="1" x14ac:dyDescent="0.25">
      <c r="A17" s="298" t="s">
        <v>78</v>
      </c>
      <c r="B17" s="291" t="s">
        <v>94</v>
      </c>
      <c r="C17" s="491">
        <f>'Раздел 2.2'!F30</f>
        <v>0</v>
      </c>
      <c r="D17" s="472">
        <f>'Раздел 2.2'!H30</f>
        <v>0</v>
      </c>
      <c r="E17" s="491">
        <f>'Раздел 2.2'!F65</f>
        <v>0</v>
      </c>
      <c r="F17" s="472">
        <f>'Раздел 2.2'!H65</f>
        <v>0</v>
      </c>
      <c r="G17" s="481">
        <f>SUM(C17,E17)</f>
        <v>0</v>
      </c>
      <c r="H17" s="482">
        <f>SUM(D17,F17)</f>
        <v>0</v>
      </c>
    </row>
    <row r="18" spans="1:8" ht="17.399999999999999" x14ac:dyDescent="0.3">
      <c r="A18" s="294"/>
      <c r="B18" s="299" t="s">
        <v>93</v>
      </c>
      <c r="C18" s="479">
        <f>SUM(C16:C17)</f>
        <v>0</v>
      </c>
      <c r="D18" s="478">
        <f t="shared" ref="D18:H18" si="1">SUM(D16:D17)</f>
        <v>0</v>
      </c>
      <c r="E18" s="481">
        <f t="shared" si="1"/>
        <v>0</v>
      </c>
      <c r="F18" s="482">
        <f t="shared" si="1"/>
        <v>0</v>
      </c>
      <c r="G18" s="481">
        <f t="shared" si="1"/>
        <v>0</v>
      </c>
      <c r="H18" s="482">
        <f t="shared" si="1"/>
        <v>0</v>
      </c>
    </row>
    <row r="19" spans="1:8" ht="18" x14ac:dyDescent="0.3">
      <c r="A19" s="300" t="s">
        <v>79</v>
      </c>
      <c r="B19" s="301" t="s">
        <v>96</v>
      </c>
      <c r="C19" s="502"/>
      <c r="D19" s="501"/>
      <c r="E19" s="500"/>
      <c r="F19" s="501"/>
      <c r="G19" s="500"/>
      <c r="H19" s="502"/>
    </row>
    <row r="20" spans="1:8" ht="46.95" customHeight="1" x14ac:dyDescent="0.25">
      <c r="A20" s="298" t="s">
        <v>80</v>
      </c>
      <c r="B20" s="302" t="s">
        <v>81</v>
      </c>
      <c r="C20" s="493">
        <f>'Раздел 3.1'!F64</f>
        <v>0</v>
      </c>
      <c r="D20" s="472">
        <f>'Раздел 3.1'!H64</f>
        <v>0</v>
      </c>
      <c r="E20" s="491">
        <f>'Раздел 3.1'!F133</f>
        <v>0</v>
      </c>
      <c r="F20" s="472">
        <f>'Раздел 3.1'!H139</f>
        <v>0</v>
      </c>
      <c r="G20" s="483">
        <f>SUM(C20,E20)</f>
        <v>0</v>
      </c>
      <c r="H20" s="484">
        <f>SUM(D20,F20)</f>
        <v>0</v>
      </c>
    </row>
    <row r="21" spans="1:8" ht="46.95" customHeight="1" x14ac:dyDescent="0.25">
      <c r="A21" s="298" t="s">
        <v>82</v>
      </c>
      <c r="B21" s="291" t="s">
        <v>83</v>
      </c>
      <c r="C21" s="491">
        <f>'Раздел 3.2'!F30</f>
        <v>0</v>
      </c>
      <c r="D21" s="472">
        <f>'Раздел 3.2'!H30</f>
        <v>0</v>
      </c>
      <c r="E21" s="491">
        <f ca="1">'Раздел 3.2'!F65</f>
        <v>0</v>
      </c>
      <c r="F21" s="472">
        <f>'Раздел 3.2'!H65</f>
        <v>0</v>
      </c>
      <c r="G21" s="483">
        <f ca="1">SUM(C21,E21)</f>
        <v>0</v>
      </c>
      <c r="H21" s="484">
        <f>SUM(D21,F21)</f>
        <v>0</v>
      </c>
    </row>
    <row r="22" spans="1:8" ht="17.399999999999999" x14ac:dyDescent="0.3">
      <c r="A22" s="294"/>
      <c r="B22" s="299" t="s">
        <v>93</v>
      </c>
      <c r="C22" s="479">
        <f>SUM(C20:C21)</f>
        <v>0</v>
      </c>
      <c r="D22" s="478">
        <f t="shared" ref="D22:H22" si="2">SUM(D20:D21)</f>
        <v>0</v>
      </c>
      <c r="E22" s="479">
        <f t="shared" ca="1" si="2"/>
        <v>0</v>
      </c>
      <c r="F22" s="478">
        <f t="shared" si="2"/>
        <v>0</v>
      </c>
      <c r="G22" s="485">
        <f t="shared" ca="1" si="2"/>
        <v>0</v>
      </c>
      <c r="H22" s="486">
        <f t="shared" si="2"/>
        <v>0</v>
      </c>
    </row>
    <row r="23" spans="1:8" ht="63" customHeight="1" x14ac:dyDescent="0.3">
      <c r="A23" s="300" t="s">
        <v>84</v>
      </c>
      <c r="B23" s="303" t="s">
        <v>97</v>
      </c>
      <c r="C23" s="500"/>
      <c r="D23" s="501"/>
      <c r="E23" s="500"/>
      <c r="F23" s="501"/>
      <c r="G23" s="500"/>
      <c r="H23" s="502"/>
    </row>
    <row r="24" spans="1:8" ht="63" customHeight="1" x14ac:dyDescent="0.25">
      <c r="A24" s="304" t="s">
        <v>85</v>
      </c>
      <c r="B24" s="291" t="s">
        <v>86</v>
      </c>
      <c r="C24" s="491">
        <f>'Раздел 4.1'!F31</f>
        <v>0</v>
      </c>
      <c r="D24" s="472">
        <f>'Раздел 4.1'!H31</f>
        <v>0</v>
      </c>
      <c r="E24" s="491">
        <f>'Раздел 4.1'!F66</f>
        <v>0</v>
      </c>
      <c r="F24" s="472">
        <f>'Раздел 4.1'!H66</f>
        <v>0</v>
      </c>
      <c r="G24" s="481">
        <f>SUM(C24,E24)</f>
        <v>0</v>
      </c>
      <c r="H24" s="482">
        <f>SUM(D24,F24)</f>
        <v>0</v>
      </c>
    </row>
    <row r="25" spans="1:8" ht="46.8" x14ac:dyDescent="0.25">
      <c r="A25" s="298" t="s">
        <v>87</v>
      </c>
      <c r="B25" s="291" t="s">
        <v>88</v>
      </c>
      <c r="C25" s="491">
        <f>'Раздел 4.2 '!F30</f>
        <v>0</v>
      </c>
      <c r="D25" s="472">
        <f>'Раздел 4.2 '!H30</f>
        <v>0</v>
      </c>
      <c r="E25" s="494">
        <f>'Раздел 4.2 '!F65</f>
        <v>0</v>
      </c>
      <c r="F25" s="487">
        <f>'Раздел 4.2 '!H65</f>
        <v>0</v>
      </c>
      <c r="G25" s="481">
        <f>SUM(C25,E25)</f>
        <v>0</v>
      </c>
      <c r="H25" s="482">
        <f>SUM(D25,F25)</f>
        <v>0</v>
      </c>
    </row>
    <row r="26" spans="1:8" ht="17.399999999999999" x14ac:dyDescent="0.3">
      <c r="A26" s="305"/>
      <c r="B26" s="306" t="s">
        <v>93</v>
      </c>
      <c r="C26" s="481">
        <f>SUM(C24:C25)</f>
        <v>0</v>
      </c>
      <c r="D26" s="488">
        <f t="shared" ref="D26:H26" si="3">SUM(D24:D25)</f>
        <v>0</v>
      </c>
      <c r="E26" s="495">
        <f t="shared" si="3"/>
        <v>0</v>
      </c>
      <c r="F26" s="478">
        <f t="shared" si="3"/>
        <v>0</v>
      </c>
      <c r="G26" s="481">
        <f t="shared" si="3"/>
        <v>0</v>
      </c>
      <c r="H26" s="488">
        <f t="shared" si="3"/>
        <v>0</v>
      </c>
    </row>
    <row r="27" spans="1:8" ht="18" x14ac:dyDescent="0.3">
      <c r="A27" s="300" t="s">
        <v>89</v>
      </c>
      <c r="B27" s="301" t="s">
        <v>90</v>
      </c>
      <c r="C27" s="500"/>
      <c r="D27" s="501"/>
      <c r="E27" s="500"/>
      <c r="F27" s="501"/>
      <c r="G27" s="500"/>
      <c r="H27" s="502"/>
    </row>
    <row r="28" spans="1:8" ht="18" x14ac:dyDescent="0.3">
      <c r="A28" s="294"/>
      <c r="B28" s="299" t="s">
        <v>93</v>
      </c>
      <c r="C28" s="492">
        <f>'Раздел V'!F30</f>
        <v>0</v>
      </c>
      <c r="D28" s="496">
        <f>'Раздел V'!H30</f>
        <v>0</v>
      </c>
      <c r="E28" s="492">
        <f>'Раздел V'!F65</f>
        <v>0</v>
      </c>
      <c r="F28" s="489">
        <f>'Раздел V'!H65</f>
        <v>0</v>
      </c>
      <c r="G28" s="481">
        <f>SUM(C28,E28)</f>
        <v>0</v>
      </c>
      <c r="H28" s="482">
        <f>SUM(D28,F28)</f>
        <v>0</v>
      </c>
    </row>
    <row r="29" spans="1:8" ht="18" x14ac:dyDescent="0.3">
      <c r="A29" s="316"/>
      <c r="B29" s="317"/>
      <c r="C29" s="503"/>
      <c r="D29" s="504"/>
      <c r="E29" s="503"/>
      <c r="F29" s="504"/>
      <c r="G29" s="503"/>
      <c r="H29" s="505"/>
    </row>
    <row r="30" spans="1:8" ht="18.600000000000001" thickBot="1" x14ac:dyDescent="0.35">
      <c r="A30" s="318"/>
      <c r="B30" s="319"/>
      <c r="C30" s="506"/>
      <c r="D30" s="507"/>
      <c r="E30" s="508"/>
      <c r="F30" s="507"/>
      <c r="G30" s="508"/>
      <c r="H30" s="509"/>
    </row>
    <row r="31" spans="1:8" ht="30" customHeight="1" thickBot="1" x14ac:dyDescent="0.35">
      <c r="A31" s="320"/>
      <c r="B31" s="321" t="s">
        <v>93</v>
      </c>
      <c r="C31" s="490">
        <f>SUM(C14,C18,C22,C26,C28)</f>
        <v>0</v>
      </c>
      <c r="D31" s="490">
        <f>SUM(D14,D18,D22,D26,D28)</f>
        <v>0</v>
      </c>
      <c r="E31" s="490">
        <f t="shared" ref="E31:H31" ca="1" si="4">SUM(E14,E18,E22,E26,E28)</f>
        <v>0</v>
      </c>
      <c r="F31" s="490">
        <f t="shared" si="4"/>
        <v>0</v>
      </c>
      <c r="G31" s="490">
        <f t="shared" ca="1" si="4"/>
        <v>0</v>
      </c>
      <c r="H31" s="490">
        <f t="shared" si="4"/>
        <v>0</v>
      </c>
    </row>
    <row r="32" spans="1:8" x14ac:dyDescent="0.25">
      <c r="A32" s="322"/>
      <c r="B32" s="323"/>
      <c r="C32" s="323"/>
      <c r="D32" s="323"/>
      <c r="E32" s="323"/>
      <c r="F32" s="323"/>
      <c r="G32" s="323"/>
      <c r="H32" s="324"/>
    </row>
  </sheetData>
  <sheetProtection password="C05F" sheet="1" objects="1" scenarios="1"/>
  <mergeCells count="9">
    <mergeCell ref="A1:H1"/>
    <mergeCell ref="A3:H3"/>
    <mergeCell ref="A4:H4"/>
    <mergeCell ref="A6:A8"/>
    <mergeCell ref="B6:B8"/>
    <mergeCell ref="C6:H6"/>
    <mergeCell ref="C7:D7"/>
    <mergeCell ref="E7:F7"/>
    <mergeCell ref="G7:H7"/>
  </mergeCells>
  <conditionalFormatting sqref="C10">
    <cfRule type="cellIs" dxfId="37" priority="45" stopIfTrue="1" operator="equal">
      <formula>0</formula>
    </cfRule>
  </conditionalFormatting>
  <conditionalFormatting sqref="D10">
    <cfRule type="cellIs" dxfId="36" priority="43" stopIfTrue="1" operator="equal">
      <formula>0</formula>
    </cfRule>
  </conditionalFormatting>
  <conditionalFormatting sqref="E10">
    <cfRule type="cellIs" dxfId="35" priority="42" stopIfTrue="1" operator="equal">
      <formula>0</formula>
    </cfRule>
  </conditionalFormatting>
  <conditionalFormatting sqref="F10">
    <cfRule type="cellIs" dxfId="34" priority="41" stopIfTrue="1" operator="equal">
      <formula>0</formula>
    </cfRule>
  </conditionalFormatting>
  <conditionalFormatting sqref="C11:C13">
    <cfRule type="cellIs" dxfId="33" priority="40" stopIfTrue="1" operator="equal">
      <formula>0</formula>
    </cfRule>
  </conditionalFormatting>
  <conditionalFormatting sqref="D11:D13">
    <cfRule type="cellIs" dxfId="32" priority="37" stopIfTrue="1" operator="equal">
      <formula>0</formula>
    </cfRule>
  </conditionalFormatting>
  <conditionalFormatting sqref="E11:E13">
    <cfRule type="cellIs" dxfId="31" priority="36" stopIfTrue="1" operator="equal">
      <formula>0</formula>
    </cfRule>
  </conditionalFormatting>
  <conditionalFormatting sqref="F11:F13">
    <cfRule type="cellIs" dxfId="30" priority="35" stopIfTrue="1" operator="equal">
      <formula>0</formula>
    </cfRule>
  </conditionalFormatting>
  <conditionalFormatting sqref="C16">
    <cfRule type="cellIs" dxfId="29" priority="34" stopIfTrue="1" operator="equal">
      <formula>0</formula>
    </cfRule>
  </conditionalFormatting>
  <conditionalFormatting sqref="D16">
    <cfRule type="cellIs" dxfId="28" priority="33" stopIfTrue="1" operator="equal">
      <formula>0</formula>
    </cfRule>
  </conditionalFormatting>
  <conditionalFormatting sqref="C17">
    <cfRule type="cellIs" dxfId="27" priority="32" stopIfTrue="1" operator="equal">
      <formula>0</formula>
    </cfRule>
  </conditionalFormatting>
  <conditionalFormatting sqref="D17">
    <cfRule type="cellIs" dxfId="26" priority="31" stopIfTrue="1" operator="equal">
      <formula>0</formula>
    </cfRule>
  </conditionalFormatting>
  <conditionalFormatting sqref="E16">
    <cfRule type="cellIs" dxfId="25" priority="30" stopIfTrue="1" operator="equal">
      <formula>0</formula>
    </cfRule>
  </conditionalFormatting>
  <conditionalFormatting sqref="E17">
    <cfRule type="cellIs" dxfId="24" priority="29" stopIfTrue="1" operator="equal">
      <formula>0</formula>
    </cfRule>
  </conditionalFormatting>
  <conditionalFormatting sqref="F16">
    <cfRule type="cellIs" dxfId="23" priority="28" stopIfTrue="1" operator="equal">
      <formula>0</formula>
    </cfRule>
  </conditionalFormatting>
  <conditionalFormatting sqref="F17">
    <cfRule type="cellIs" dxfId="22" priority="27" stopIfTrue="1" operator="equal">
      <formula>0</formula>
    </cfRule>
  </conditionalFormatting>
  <conditionalFormatting sqref="C20">
    <cfRule type="cellIs" dxfId="21" priority="26" stopIfTrue="1" operator="equal">
      <formula>0</formula>
    </cfRule>
  </conditionalFormatting>
  <conditionalFormatting sqref="D20">
    <cfRule type="cellIs" dxfId="20" priority="25" stopIfTrue="1" operator="equal">
      <formula>0</formula>
    </cfRule>
  </conditionalFormatting>
  <conditionalFormatting sqref="C21">
    <cfRule type="cellIs" dxfId="19" priority="24" stopIfTrue="1" operator="equal">
      <formula>0</formula>
    </cfRule>
  </conditionalFormatting>
  <conditionalFormatting sqref="D21">
    <cfRule type="cellIs" dxfId="18" priority="23" stopIfTrue="1" operator="equal">
      <formula>0</formula>
    </cfRule>
  </conditionalFormatting>
  <conditionalFormatting sqref="E20">
    <cfRule type="cellIs" dxfId="17" priority="19" stopIfTrue="1" operator="equal">
      <formula>0</formula>
    </cfRule>
  </conditionalFormatting>
  <conditionalFormatting sqref="F20">
    <cfRule type="cellIs" dxfId="16" priority="18" stopIfTrue="1" operator="equal">
      <formula>0</formula>
    </cfRule>
  </conditionalFormatting>
  <conditionalFormatting sqref="E21">
    <cfRule type="cellIs" dxfId="15" priority="17" stopIfTrue="1" operator="equal">
      <formula>0</formula>
    </cfRule>
  </conditionalFormatting>
  <conditionalFormatting sqref="F21">
    <cfRule type="cellIs" dxfId="14" priority="16" stopIfTrue="1" operator="equal">
      <formula>0</formula>
    </cfRule>
  </conditionalFormatting>
  <conditionalFormatting sqref="C24">
    <cfRule type="cellIs" dxfId="13" priority="15" stopIfTrue="1" operator="equal">
      <formula>0</formula>
    </cfRule>
  </conditionalFormatting>
  <conditionalFormatting sqref="D24">
    <cfRule type="cellIs" dxfId="12" priority="14" stopIfTrue="1" operator="equal">
      <formula>0</formula>
    </cfRule>
  </conditionalFormatting>
  <conditionalFormatting sqref="E24">
    <cfRule type="cellIs" dxfId="11" priority="13" stopIfTrue="1" operator="equal">
      <formula>0</formula>
    </cfRule>
  </conditionalFormatting>
  <conditionalFormatting sqref="F24">
    <cfRule type="cellIs" dxfId="10" priority="12" stopIfTrue="1" operator="equal">
      <formula>0</formula>
    </cfRule>
  </conditionalFormatting>
  <conditionalFormatting sqref="D25">
    <cfRule type="cellIs" dxfId="9" priority="9" stopIfTrue="1" operator="equal">
      <formula>0</formula>
    </cfRule>
  </conditionalFormatting>
  <conditionalFormatting sqref="E25">
    <cfRule type="cellIs" dxfId="8" priority="7" stopIfTrue="1" operator="equal">
      <formula>0</formula>
    </cfRule>
  </conditionalFormatting>
  <conditionalFormatting sqref="C25">
    <cfRule type="cellIs" dxfId="7" priority="6" stopIfTrue="1" operator="equal">
      <formula>0</formula>
    </cfRule>
  </conditionalFormatting>
  <conditionalFormatting sqref="C28">
    <cfRule type="cellIs" dxfId="6" priority="5" stopIfTrue="1" operator="equal">
      <formula>0</formula>
    </cfRule>
  </conditionalFormatting>
  <conditionalFormatting sqref="F25">
    <cfRule type="cellIs" dxfId="5" priority="4" stopIfTrue="1" operator="equal">
      <formula>0</formula>
    </cfRule>
  </conditionalFormatting>
  <conditionalFormatting sqref="D28">
    <cfRule type="cellIs" dxfId="4" priority="3" stopIfTrue="1" operator="equal">
      <formula>0</formula>
    </cfRule>
  </conditionalFormatting>
  <conditionalFormatting sqref="E28">
    <cfRule type="cellIs" dxfId="3" priority="2" stopIfTrue="1" operator="equal">
      <formula>0</formula>
    </cfRule>
  </conditionalFormatting>
  <conditionalFormatting sqref="F28">
    <cfRule type="cellIs" dxfId="2" priority="1" stopIfTrue="1" operator="equal">
      <formula>0</formula>
    </cfRule>
  </conditionalFormatting>
  <hyperlinks>
    <hyperlink ref="C10" location="'Р. 1.1. ПЛАН'!C8" display="'Р. 1.1. ПЛАН'!C8"/>
    <hyperlink ref="D10" location="'Р. 1.1. Нагрузка'!C6" display="'Р. 1.1. Нагрузка'!C6"/>
    <hyperlink ref="E10" location="'Р. 1.1. ПЛАН'!D8" display="'Р. 1.1. ПЛАН'!D8"/>
    <hyperlink ref="F10" location="'Р. 1.1. Нагрузка'!C26" display="'Р. 1.1. Нагрузка'!C26"/>
    <hyperlink ref="C11" location="'Р. 1.2. ПЛАН'!C7" display="'Р. 1.2. ПЛАН'!C7"/>
    <hyperlink ref="D11" location="'Р. 1.2. Нагрузка '!A1" display="'Р. 1.2. Нагрузка '!A1"/>
    <hyperlink ref="E11" location="'Р. 1.2. ПЛАН'!D7" display="'Р. 1.2. ПЛАН'!D7"/>
    <hyperlink ref="F11" location="'Р. 1.2. Нагрузка '!A1" display="'Р. 1.2. Нагрузка '!A1"/>
    <hyperlink ref="C16" location="'Раздел 2.1'!D6" display="'Раздел 2.1'!D6"/>
    <hyperlink ref="D16" location="'Раздел 2.1'!G6" display="'Раздел 2.1'!G6"/>
    <hyperlink ref="C17" location="'Раздел 2.2'!D5" display="'Раздел 2.2'!D5"/>
    <hyperlink ref="D17" location="'Раздел 2.2'!E5" display="'Раздел 2.2'!E5"/>
    <hyperlink ref="E16" location="'Раздел 2.1'!D77" display="'Раздел 2.1'!D77"/>
    <hyperlink ref="E17" location="'Раздел 2.2'!D41" display="'Раздел 2.2'!D41"/>
    <hyperlink ref="F16" location="'Раздел 2.1'!E77" display="'Раздел 2.1'!E77"/>
    <hyperlink ref="F17" location="'Раздел 2.2'!E41" display="'Раздел 2.2'!E41"/>
    <hyperlink ref="C20" location="'Раздел 3.1'!F6" display="'Раздел 3.1'!F6"/>
    <hyperlink ref="D20" location="'Раздел 3.1'!H6" display="'Раздел 3.1'!H6"/>
    <hyperlink ref="C21" location="'Раздел 3.2'!D5" display="'Раздел 3.2'!D5"/>
    <hyperlink ref="D21" location="'Раздел 3.2'!E5" display="'Раздел 3.2'!E5"/>
    <hyperlink ref="E20" location="'Раздел 3.1'!F79" display="'Раздел 3.1'!F79"/>
    <hyperlink ref="F20" location="'Раздел 3.1'!E79" display="'Раздел 3.1'!E79"/>
    <hyperlink ref="E21" location="'Раздел 3.2'!D41" display="'Раздел 3.2'!D41"/>
    <hyperlink ref="F21" location="'Раздел 3.2'!E41" display="'Раздел 3.2'!E41"/>
    <hyperlink ref="C24" location="'Раздел 4.1'!D6" display="'Раздел 4.1'!D6"/>
    <hyperlink ref="D24" location="'Раздел 4.1'!E6" display="'Раздел 4.1'!E6"/>
    <hyperlink ref="E24" location="'Раздел 4.1'!D39" display="'Раздел 4.1'!D39"/>
    <hyperlink ref="F24" location="'Раздел 4.1'!E39" display="'Раздел 4.1'!E39"/>
    <hyperlink ref="C28" location="'Раздел V'!F5" display="'Раздел V'!F5"/>
    <hyperlink ref="D28" location="'Раздел V'!H5" display="'Раздел V'!H5"/>
    <hyperlink ref="E28" location="'Раздел V'!E42" display="'Раздел V'!E42"/>
    <hyperlink ref="F28" location="'Раздел V'!F42" display="'Раздел V'!F42"/>
  </hyperlinks>
  <pageMargins left="1.1811023622047245" right="0.39370078740157483" top="0.78740157480314965" bottom="0.78740157480314965" header="0.11811023622047245" footer="0.31496062992125984"/>
  <pageSetup paperSize="9" scale="70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4" tint="0.39997558519241921"/>
  </sheetPr>
  <dimension ref="A1:E33"/>
  <sheetViews>
    <sheetView showZeros="0" view="pageBreakPreview" zoomScale="77" zoomScaleNormal="100" workbookViewId="0">
      <selection activeCell="E19" sqref="E19"/>
    </sheetView>
  </sheetViews>
  <sheetFormatPr defaultRowHeight="13.8" x14ac:dyDescent="0.25"/>
  <cols>
    <col min="1" max="1" width="5" style="116" customWidth="1"/>
    <col min="2" max="2" width="63.77734375" style="116" customWidth="1"/>
    <col min="3" max="4" width="11.77734375" style="116" customWidth="1"/>
    <col min="5" max="5" width="10.6640625" style="116" customWidth="1"/>
    <col min="6" max="16384" width="8.88671875" style="116"/>
  </cols>
  <sheetData>
    <row r="1" spans="1:5" ht="14.4" customHeight="1" x14ac:dyDescent="0.3">
      <c r="A1" s="586" t="s">
        <v>110</v>
      </c>
      <c r="B1" s="586"/>
      <c r="C1" s="586"/>
      <c r="D1" s="586"/>
      <c r="E1" s="587"/>
    </row>
    <row r="2" spans="1:5" ht="4.95" customHeight="1" x14ac:dyDescent="0.25">
      <c r="E2" s="117"/>
    </row>
    <row r="3" spans="1:5" ht="30" customHeight="1" x14ac:dyDescent="0.25">
      <c r="A3" s="588" t="s">
        <v>99</v>
      </c>
      <c r="B3" s="588"/>
      <c r="C3" s="588"/>
      <c r="D3" s="588"/>
      <c r="E3" s="589"/>
    </row>
    <row r="4" spans="1:5" ht="30" customHeight="1" x14ac:dyDescent="0.25">
      <c r="A4" s="588" t="s">
        <v>100</v>
      </c>
      <c r="B4" s="588"/>
      <c r="C4" s="588"/>
      <c r="D4" s="588"/>
      <c r="E4" s="589"/>
    </row>
    <row r="5" spans="1:5" ht="18.45" customHeight="1" thickBot="1" x14ac:dyDescent="0.3">
      <c r="A5" s="590" t="s">
        <v>111</v>
      </c>
      <c r="B5" s="590"/>
      <c r="C5" s="590"/>
      <c r="D5" s="590"/>
      <c r="E5" s="591"/>
    </row>
    <row r="6" spans="1:5" ht="14.4" thickBot="1" x14ac:dyDescent="0.3">
      <c r="A6" s="592" t="s">
        <v>61</v>
      </c>
      <c r="B6" s="594" t="s">
        <v>112</v>
      </c>
      <c r="C6" s="596" t="s">
        <v>113</v>
      </c>
      <c r="D6" s="597"/>
      <c r="E6" s="598"/>
    </row>
    <row r="7" spans="1:5" x14ac:dyDescent="0.25">
      <c r="A7" s="593"/>
      <c r="B7" s="595"/>
      <c r="C7" s="599" t="s">
        <v>114</v>
      </c>
      <c r="D7" s="599" t="s">
        <v>115</v>
      </c>
      <c r="E7" s="584" t="s">
        <v>66</v>
      </c>
    </row>
    <row r="8" spans="1:5" ht="18" customHeight="1" x14ac:dyDescent="0.25">
      <c r="A8" s="593"/>
      <c r="B8" s="595"/>
      <c r="C8" s="600"/>
      <c r="D8" s="601"/>
      <c r="E8" s="585"/>
    </row>
    <row r="9" spans="1:5" ht="30" customHeight="1" x14ac:dyDescent="0.25">
      <c r="A9" s="325"/>
      <c r="B9" s="326" t="s">
        <v>116</v>
      </c>
      <c r="C9" s="327"/>
      <c r="D9" s="327"/>
      <c r="E9" s="328"/>
    </row>
    <row r="10" spans="1:5" ht="30" customHeight="1" x14ac:dyDescent="0.25">
      <c r="A10" s="329" t="s">
        <v>23</v>
      </c>
      <c r="B10" s="330" t="s">
        <v>117</v>
      </c>
      <c r="C10" s="327"/>
      <c r="D10" s="327"/>
      <c r="E10" s="356">
        <f>SUM(C10:D10)</f>
        <v>0</v>
      </c>
    </row>
    <row r="11" spans="1:5" ht="30" customHeight="1" x14ac:dyDescent="0.25">
      <c r="A11" s="331" t="s">
        <v>30</v>
      </c>
      <c r="B11" s="330" t="s">
        <v>118</v>
      </c>
      <c r="C11" s="332"/>
      <c r="D11" s="332"/>
      <c r="E11" s="356">
        <f t="shared" ref="E11:E18" si="0">SUM(C11:D11)</f>
        <v>0</v>
      </c>
    </row>
    <row r="12" spans="1:5" ht="30" customHeight="1" x14ac:dyDescent="0.25">
      <c r="A12" s="329" t="s">
        <v>120</v>
      </c>
      <c r="B12" s="330" t="s">
        <v>119</v>
      </c>
      <c r="C12" s="327"/>
      <c r="D12" s="327"/>
      <c r="E12" s="356">
        <f t="shared" si="0"/>
        <v>0</v>
      </c>
    </row>
    <row r="13" spans="1:5" ht="30" customHeight="1" x14ac:dyDescent="0.25">
      <c r="A13" s="331" t="s">
        <v>121</v>
      </c>
      <c r="B13" s="333" t="s">
        <v>122</v>
      </c>
      <c r="C13" s="332"/>
      <c r="D13" s="332"/>
      <c r="E13" s="356">
        <f t="shared" si="0"/>
        <v>0</v>
      </c>
    </row>
    <row r="14" spans="1:5" ht="30" customHeight="1" x14ac:dyDescent="0.25">
      <c r="A14" s="329" t="s">
        <v>126</v>
      </c>
      <c r="B14" s="330" t="s">
        <v>123</v>
      </c>
      <c r="C14" s="327"/>
      <c r="D14" s="327"/>
      <c r="E14" s="356">
        <f t="shared" si="0"/>
        <v>0</v>
      </c>
    </row>
    <row r="15" spans="1:5" ht="30" customHeight="1" x14ac:dyDescent="0.25">
      <c r="A15" s="331" t="s">
        <v>127</v>
      </c>
      <c r="B15" s="333" t="s">
        <v>124</v>
      </c>
      <c r="C15" s="332"/>
      <c r="D15" s="334"/>
      <c r="E15" s="356">
        <f t="shared" si="0"/>
        <v>0</v>
      </c>
    </row>
    <row r="16" spans="1:5" ht="30" customHeight="1" x14ac:dyDescent="0.25">
      <c r="A16" s="329" t="s">
        <v>128</v>
      </c>
      <c r="B16" s="330" t="s">
        <v>125</v>
      </c>
      <c r="C16" s="327"/>
      <c r="D16" s="327"/>
      <c r="E16" s="356">
        <f t="shared" si="0"/>
        <v>0</v>
      </c>
    </row>
    <row r="17" spans="1:5" ht="30" customHeight="1" x14ac:dyDescent="0.25">
      <c r="A17" s="331" t="s">
        <v>129</v>
      </c>
      <c r="B17" s="333" t="s">
        <v>130</v>
      </c>
      <c r="C17" s="332"/>
      <c r="D17" s="332"/>
      <c r="E17" s="356">
        <f t="shared" si="0"/>
        <v>0</v>
      </c>
    </row>
    <row r="18" spans="1:5" ht="30" customHeight="1" thickBot="1" x14ac:dyDescent="0.3">
      <c r="A18" s="335" t="s">
        <v>132</v>
      </c>
      <c r="B18" s="336" t="s">
        <v>131</v>
      </c>
      <c r="C18" s="337"/>
      <c r="D18" s="337"/>
      <c r="E18" s="357">
        <f t="shared" si="0"/>
        <v>0</v>
      </c>
    </row>
    <row r="19" spans="1:5" ht="40.049999999999997" customHeight="1" thickBot="1" x14ac:dyDescent="0.3">
      <c r="A19" s="339"/>
      <c r="B19" s="340" t="s">
        <v>93</v>
      </c>
      <c r="C19" s="358">
        <f>SUM(C10:C18)</f>
        <v>0</v>
      </c>
      <c r="D19" s="358">
        <f>SUM(D10:D18)</f>
        <v>0</v>
      </c>
      <c r="E19" s="359">
        <f>SUM(E10:E18)</f>
        <v>0</v>
      </c>
    </row>
    <row r="20" spans="1:5" ht="30" customHeight="1" x14ac:dyDescent="0.25">
      <c r="A20" s="343"/>
      <c r="B20" s="344" t="s">
        <v>133</v>
      </c>
      <c r="C20" s="334"/>
      <c r="D20" s="334"/>
      <c r="E20" s="345"/>
    </row>
    <row r="21" spans="1:5" ht="30" customHeight="1" x14ac:dyDescent="0.25">
      <c r="A21" s="329" t="s">
        <v>134</v>
      </c>
      <c r="B21" s="346" t="s">
        <v>135</v>
      </c>
      <c r="C21" s="327"/>
      <c r="D21" s="327"/>
      <c r="E21" s="356">
        <f>SUM(C21:D21)</f>
        <v>0</v>
      </c>
    </row>
    <row r="22" spans="1:5" ht="30" customHeight="1" x14ac:dyDescent="0.25">
      <c r="A22" s="347" t="s">
        <v>136</v>
      </c>
      <c r="B22" s="348" t="s">
        <v>137</v>
      </c>
      <c r="C22" s="334"/>
      <c r="D22" s="349"/>
      <c r="E22" s="356">
        <f t="shared" ref="E22:E30" si="1">SUM(C22:D22)</f>
        <v>0</v>
      </c>
    </row>
    <row r="23" spans="1:5" ht="30" customHeight="1" x14ac:dyDescent="0.25">
      <c r="A23" s="331" t="s">
        <v>140</v>
      </c>
      <c r="B23" s="350" t="s">
        <v>138</v>
      </c>
      <c r="C23" s="327"/>
      <c r="D23" s="327"/>
      <c r="E23" s="356">
        <f t="shared" si="1"/>
        <v>0</v>
      </c>
    </row>
    <row r="24" spans="1:5" ht="30" customHeight="1" x14ac:dyDescent="0.25">
      <c r="A24" s="331" t="s">
        <v>141</v>
      </c>
      <c r="B24" s="350" t="s">
        <v>139</v>
      </c>
      <c r="C24" s="327"/>
      <c r="D24" s="327"/>
      <c r="E24" s="356">
        <f t="shared" si="1"/>
        <v>0</v>
      </c>
    </row>
    <row r="25" spans="1:5" ht="30" customHeight="1" x14ac:dyDescent="0.25">
      <c r="A25" s="331" t="s">
        <v>142</v>
      </c>
      <c r="B25" s="350" t="s">
        <v>144</v>
      </c>
      <c r="C25" s="327"/>
      <c r="D25" s="327"/>
      <c r="E25" s="356">
        <f t="shared" si="1"/>
        <v>0</v>
      </c>
    </row>
    <row r="26" spans="1:5" ht="30" customHeight="1" x14ac:dyDescent="0.25">
      <c r="A26" s="331" t="s">
        <v>143</v>
      </c>
      <c r="B26" s="350" t="s">
        <v>145</v>
      </c>
      <c r="C26" s="327"/>
      <c r="D26" s="327"/>
      <c r="E26" s="356">
        <f t="shared" si="1"/>
        <v>0</v>
      </c>
    </row>
    <row r="27" spans="1:5" ht="30" customHeight="1" x14ac:dyDescent="0.25">
      <c r="A27" s="331" t="s">
        <v>147</v>
      </c>
      <c r="B27" s="351" t="s">
        <v>146</v>
      </c>
      <c r="C27" s="327"/>
      <c r="D27" s="327"/>
      <c r="E27" s="356">
        <f t="shared" si="1"/>
        <v>0</v>
      </c>
    </row>
    <row r="28" spans="1:5" ht="30" customHeight="1" x14ac:dyDescent="0.25">
      <c r="A28" s="331" t="s">
        <v>148</v>
      </c>
      <c r="B28" s="350" t="s">
        <v>149</v>
      </c>
      <c r="C28" s="327"/>
      <c r="D28" s="327"/>
      <c r="E28" s="356">
        <f t="shared" si="1"/>
        <v>0</v>
      </c>
    </row>
    <row r="29" spans="1:5" ht="30" customHeight="1" x14ac:dyDescent="0.25">
      <c r="A29" s="331" t="s">
        <v>152</v>
      </c>
      <c r="B29" s="350" t="s">
        <v>150</v>
      </c>
      <c r="C29" s="327"/>
      <c r="D29" s="334"/>
      <c r="E29" s="356">
        <f t="shared" si="1"/>
        <v>0</v>
      </c>
    </row>
    <row r="30" spans="1:5" ht="30" customHeight="1" thickBot="1" x14ac:dyDescent="0.3">
      <c r="A30" s="256" t="s">
        <v>153</v>
      </c>
      <c r="B30" s="352" t="s">
        <v>151</v>
      </c>
      <c r="C30" s="341"/>
      <c r="D30" s="341"/>
      <c r="E30" s="356">
        <f t="shared" si="1"/>
        <v>0</v>
      </c>
    </row>
    <row r="31" spans="1:5" ht="40.049999999999997" customHeight="1" thickBot="1" x14ac:dyDescent="0.3">
      <c r="A31" s="353"/>
      <c r="B31" s="354" t="s">
        <v>93</v>
      </c>
      <c r="C31" s="360">
        <f>SUM(C21:C30)</f>
        <v>0</v>
      </c>
      <c r="D31" s="360">
        <f>SUM(D21:D30)</f>
        <v>0</v>
      </c>
      <c r="E31" s="360">
        <f>SUM(E21:E30)</f>
        <v>0</v>
      </c>
    </row>
    <row r="32" spans="1:5" ht="40.049999999999997" customHeight="1" thickBot="1" x14ac:dyDescent="0.3">
      <c r="A32" s="125"/>
      <c r="B32" s="355" t="s">
        <v>154</v>
      </c>
      <c r="C32" s="361">
        <f>SUM(C19,C31)</f>
        <v>0</v>
      </c>
      <c r="D32" s="361">
        <f t="shared" ref="D32" si="2">SUM(D19,D31)</f>
        <v>0</v>
      </c>
      <c r="E32" s="361">
        <f>SUM(E19,E31)</f>
        <v>0</v>
      </c>
    </row>
    <row r="33" spans="1:5" x14ac:dyDescent="0.25">
      <c r="A33" s="159"/>
      <c r="B33" s="159"/>
      <c r="C33" s="159"/>
      <c r="D33" s="159"/>
      <c r="E33" s="121"/>
    </row>
  </sheetData>
  <sheetProtection password="C05F" sheet="1" objects="1" scenarios="1"/>
  <mergeCells count="10">
    <mergeCell ref="E7:E8"/>
    <mergeCell ref="A1:E1"/>
    <mergeCell ref="A3:E3"/>
    <mergeCell ref="A4:E4"/>
    <mergeCell ref="A5:E5"/>
    <mergeCell ref="A6:A8"/>
    <mergeCell ref="B6:B8"/>
    <mergeCell ref="C6:E6"/>
    <mergeCell ref="C7:C8"/>
    <mergeCell ref="D7:D8"/>
  </mergeCells>
  <pageMargins left="1.1811023622047245" right="0.39370078740157483" top="0.78740157480314965" bottom="0.78740157480314965" header="0.11811023622047245" footer="0.31496062992125984"/>
  <pageSetup paperSize="9" scale="7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4" tint="0.39997558519241921"/>
  </sheetPr>
  <dimension ref="A1:E32"/>
  <sheetViews>
    <sheetView showZeros="0" view="pageBreakPreview" zoomScale="52" zoomScaleNormal="100" workbookViewId="0">
      <selection activeCell="E18" sqref="E18"/>
    </sheetView>
  </sheetViews>
  <sheetFormatPr defaultRowHeight="13.8" x14ac:dyDescent="0.25"/>
  <cols>
    <col min="1" max="1" width="5" style="116" customWidth="1"/>
    <col min="2" max="2" width="63.77734375" style="116" customWidth="1"/>
    <col min="3" max="4" width="11.77734375" style="116" customWidth="1"/>
    <col min="5" max="5" width="10.6640625" style="116" customWidth="1"/>
    <col min="6" max="16384" width="8.88671875" style="116"/>
  </cols>
  <sheetData>
    <row r="1" spans="1:5" ht="14.4" customHeight="1" x14ac:dyDescent="0.3">
      <c r="A1" s="586" t="s">
        <v>156</v>
      </c>
      <c r="B1" s="586"/>
      <c r="C1" s="586"/>
      <c r="D1" s="586"/>
      <c r="E1" s="587"/>
    </row>
    <row r="2" spans="1:5" ht="4.95" customHeight="1" x14ac:dyDescent="0.25">
      <c r="E2" s="117"/>
    </row>
    <row r="3" spans="1:5" ht="30" customHeight="1" x14ac:dyDescent="0.25">
      <c r="A3" s="588" t="s">
        <v>108</v>
      </c>
      <c r="B3" s="588"/>
      <c r="C3" s="588"/>
      <c r="D3" s="588"/>
      <c r="E3" s="589"/>
    </row>
    <row r="4" spans="1:5" ht="18.45" customHeight="1" thickBot="1" x14ac:dyDescent="0.3">
      <c r="A4" s="590" t="s">
        <v>155</v>
      </c>
      <c r="B4" s="590"/>
      <c r="C4" s="590"/>
      <c r="D4" s="590"/>
      <c r="E4" s="591"/>
    </row>
    <row r="5" spans="1:5" ht="14.4" thickBot="1" x14ac:dyDescent="0.3">
      <c r="A5" s="592" t="s">
        <v>61</v>
      </c>
      <c r="B5" s="594" t="s">
        <v>112</v>
      </c>
      <c r="C5" s="596" t="s">
        <v>113</v>
      </c>
      <c r="D5" s="597"/>
      <c r="E5" s="598"/>
    </row>
    <row r="6" spans="1:5" x14ac:dyDescent="0.25">
      <c r="A6" s="593"/>
      <c r="B6" s="595"/>
      <c r="C6" s="599" t="s">
        <v>114</v>
      </c>
      <c r="D6" s="599" t="s">
        <v>115</v>
      </c>
      <c r="E6" s="584" t="s">
        <v>66</v>
      </c>
    </row>
    <row r="7" spans="1:5" ht="18" customHeight="1" x14ac:dyDescent="0.25">
      <c r="A7" s="593"/>
      <c r="B7" s="595"/>
      <c r="C7" s="600"/>
      <c r="D7" s="601"/>
      <c r="E7" s="585"/>
    </row>
    <row r="8" spans="1:5" ht="30" customHeight="1" x14ac:dyDescent="0.25">
      <c r="A8" s="325"/>
      <c r="B8" s="326" t="s">
        <v>116</v>
      </c>
      <c r="C8" s="362"/>
      <c r="D8" s="362"/>
      <c r="E8" s="363"/>
    </row>
    <row r="9" spans="1:5" ht="30" customHeight="1" x14ac:dyDescent="0.25">
      <c r="A9" s="329" t="s">
        <v>23</v>
      </c>
      <c r="B9" s="330" t="s">
        <v>117</v>
      </c>
      <c r="C9" s="327"/>
      <c r="D9" s="327"/>
      <c r="E9" s="356">
        <f>SUM(C9:D9)</f>
        <v>0</v>
      </c>
    </row>
    <row r="10" spans="1:5" ht="30" customHeight="1" x14ac:dyDescent="0.25">
      <c r="A10" s="331" t="s">
        <v>30</v>
      </c>
      <c r="B10" s="330" t="s">
        <v>118</v>
      </c>
      <c r="C10" s="332"/>
      <c r="D10" s="332"/>
      <c r="E10" s="356">
        <f t="shared" ref="E10:E17" si="0">SUM(C10:D10)</f>
        <v>0</v>
      </c>
    </row>
    <row r="11" spans="1:5" ht="30" customHeight="1" x14ac:dyDescent="0.25">
      <c r="A11" s="329" t="s">
        <v>120</v>
      </c>
      <c r="B11" s="330" t="s">
        <v>119</v>
      </c>
      <c r="C11" s="327"/>
      <c r="D11" s="327"/>
      <c r="E11" s="356">
        <f t="shared" si="0"/>
        <v>0</v>
      </c>
    </row>
    <row r="12" spans="1:5" ht="30" customHeight="1" x14ac:dyDescent="0.25">
      <c r="A12" s="331" t="s">
        <v>121</v>
      </c>
      <c r="B12" s="333" t="s">
        <v>122</v>
      </c>
      <c r="C12" s="332"/>
      <c r="D12" s="332"/>
      <c r="E12" s="356">
        <f t="shared" si="0"/>
        <v>0</v>
      </c>
    </row>
    <row r="13" spans="1:5" ht="30" customHeight="1" x14ac:dyDescent="0.25">
      <c r="A13" s="329" t="s">
        <v>126</v>
      </c>
      <c r="B13" s="330" t="s">
        <v>123</v>
      </c>
      <c r="C13" s="327"/>
      <c r="D13" s="327"/>
      <c r="E13" s="356">
        <f t="shared" si="0"/>
        <v>0</v>
      </c>
    </row>
    <row r="14" spans="1:5" ht="30" customHeight="1" x14ac:dyDescent="0.25">
      <c r="A14" s="331" t="s">
        <v>127</v>
      </c>
      <c r="B14" s="333" t="s">
        <v>124</v>
      </c>
      <c r="C14" s="332"/>
      <c r="D14" s="334"/>
      <c r="E14" s="356">
        <f t="shared" si="0"/>
        <v>0</v>
      </c>
    </row>
    <row r="15" spans="1:5" ht="30" customHeight="1" x14ac:dyDescent="0.25">
      <c r="A15" s="329" t="s">
        <v>128</v>
      </c>
      <c r="B15" s="330" t="s">
        <v>125</v>
      </c>
      <c r="C15" s="327"/>
      <c r="D15" s="327"/>
      <c r="E15" s="356">
        <f t="shared" si="0"/>
        <v>0</v>
      </c>
    </row>
    <row r="16" spans="1:5" ht="30" customHeight="1" x14ac:dyDescent="0.25">
      <c r="A16" s="331" t="s">
        <v>129</v>
      </c>
      <c r="B16" s="333" t="s">
        <v>130</v>
      </c>
      <c r="C16" s="332"/>
      <c r="D16" s="332"/>
      <c r="E16" s="356">
        <f t="shared" si="0"/>
        <v>0</v>
      </c>
    </row>
    <row r="17" spans="1:5" ht="30" customHeight="1" thickBot="1" x14ac:dyDescent="0.3">
      <c r="A17" s="335" t="s">
        <v>132</v>
      </c>
      <c r="B17" s="336" t="s">
        <v>131</v>
      </c>
      <c r="C17" s="337"/>
      <c r="D17" s="337"/>
      <c r="E17" s="366">
        <f t="shared" si="0"/>
        <v>0</v>
      </c>
    </row>
    <row r="18" spans="1:5" ht="40.049999999999997" customHeight="1" thickBot="1" x14ac:dyDescent="0.3">
      <c r="A18" s="339"/>
      <c r="B18" s="340" t="s">
        <v>93</v>
      </c>
      <c r="C18" s="358">
        <f>SUM(C9:C17)</f>
        <v>0</v>
      </c>
      <c r="D18" s="358">
        <f>SUM(D9:D17)</f>
        <v>0</v>
      </c>
      <c r="E18" s="361">
        <f t="shared" ref="E18" si="1">SUM(E8:E17)</f>
        <v>0</v>
      </c>
    </row>
    <row r="19" spans="1:5" ht="30" customHeight="1" x14ac:dyDescent="0.25">
      <c r="A19" s="343"/>
      <c r="B19" s="344" t="s">
        <v>133</v>
      </c>
      <c r="C19" s="334"/>
      <c r="D19" s="334"/>
      <c r="E19" s="345"/>
    </row>
    <row r="20" spans="1:5" ht="30" customHeight="1" x14ac:dyDescent="0.25">
      <c r="A20" s="329" t="s">
        <v>134</v>
      </c>
      <c r="B20" s="346" t="s">
        <v>135</v>
      </c>
      <c r="C20" s="327"/>
      <c r="D20" s="327"/>
      <c r="E20" s="356">
        <f>SUM(C20:D20)</f>
        <v>0</v>
      </c>
    </row>
    <row r="21" spans="1:5" ht="30" customHeight="1" x14ac:dyDescent="0.25">
      <c r="A21" s="347" t="s">
        <v>136</v>
      </c>
      <c r="B21" s="348" t="s">
        <v>137</v>
      </c>
      <c r="C21" s="334"/>
      <c r="D21" s="327"/>
      <c r="E21" s="356">
        <f t="shared" ref="E21:E29" si="2">SUM(C21:D21)</f>
        <v>0</v>
      </c>
    </row>
    <row r="22" spans="1:5" ht="30" customHeight="1" x14ac:dyDescent="0.25">
      <c r="A22" s="331" t="s">
        <v>140</v>
      </c>
      <c r="B22" s="350" t="s">
        <v>138</v>
      </c>
      <c r="C22" s="327"/>
      <c r="D22" s="327"/>
      <c r="E22" s="356">
        <f t="shared" si="2"/>
        <v>0</v>
      </c>
    </row>
    <row r="23" spans="1:5" ht="30" customHeight="1" x14ac:dyDescent="0.25">
      <c r="A23" s="331" t="s">
        <v>141</v>
      </c>
      <c r="B23" s="350" t="s">
        <v>139</v>
      </c>
      <c r="C23" s="327"/>
      <c r="D23" s="327"/>
      <c r="E23" s="356">
        <f t="shared" si="2"/>
        <v>0</v>
      </c>
    </row>
    <row r="24" spans="1:5" ht="30" customHeight="1" x14ac:dyDescent="0.25">
      <c r="A24" s="331" t="s">
        <v>142</v>
      </c>
      <c r="B24" s="350" t="s">
        <v>144</v>
      </c>
      <c r="C24" s="327"/>
      <c r="D24" s="327"/>
      <c r="E24" s="356">
        <f t="shared" si="2"/>
        <v>0</v>
      </c>
    </row>
    <row r="25" spans="1:5" ht="30" customHeight="1" x14ac:dyDescent="0.25">
      <c r="A25" s="331" t="s">
        <v>143</v>
      </c>
      <c r="B25" s="350" t="s">
        <v>145</v>
      </c>
      <c r="C25" s="327"/>
      <c r="D25" s="334"/>
      <c r="E25" s="356">
        <f t="shared" si="2"/>
        <v>0</v>
      </c>
    </row>
    <row r="26" spans="1:5" ht="30" customHeight="1" x14ac:dyDescent="0.25">
      <c r="A26" s="331" t="s">
        <v>147</v>
      </c>
      <c r="B26" s="351" t="s">
        <v>146</v>
      </c>
      <c r="C26" s="327"/>
      <c r="D26" s="327"/>
      <c r="E26" s="356">
        <f t="shared" si="2"/>
        <v>0</v>
      </c>
    </row>
    <row r="27" spans="1:5" ht="30" customHeight="1" x14ac:dyDescent="0.25">
      <c r="A27" s="331" t="s">
        <v>148</v>
      </c>
      <c r="B27" s="350" t="s">
        <v>149</v>
      </c>
      <c r="C27" s="327"/>
      <c r="D27" s="327"/>
      <c r="E27" s="356">
        <f t="shared" si="2"/>
        <v>0</v>
      </c>
    </row>
    <row r="28" spans="1:5" ht="30" customHeight="1" x14ac:dyDescent="0.25">
      <c r="A28" s="331" t="s">
        <v>152</v>
      </c>
      <c r="B28" s="350" t="s">
        <v>150</v>
      </c>
      <c r="C28" s="327"/>
      <c r="D28" s="327"/>
      <c r="E28" s="356">
        <f t="shared" si="2"/>
        <v>0</v>
      </c>
    </row>
    <row r="29" spans="1:5" ht="30" customHeight="1" thickBot="1" x14ac:dyDescent="0.3">
      <c r="A29" s="256" t="s">
        <v>153</v>
      </c>
      <c r="B29" s="352" t="s">
        <v>151</v>
      </c>
      <c r="C29" s="341"/>
      <c r="D29" s="341"/>
      <c r="E29" s="356">
        <f t="shared" si="2"/>
        <v>0</v>
      </c>
    </row>
    <row r="30" spans="1:5" ht="40.049999999999997" customHeight="1" thickBot="1" x14ac:dyDescent="0.3">
      <c r="A30" s="353"/>
      <c r="B30" s="354" t="s">
        <v>93</v>
      </c>
      <c r="C30" s="360">
        <f>SUM(C20:C29)</f>
        <v>0</v>
      </c>
      <c r="D30" s="360">
        <f t="shared" ref="D30:E30" si="3">SUM(D20:D29)</f>
        <v>0</v>
      </c>
      <c r="E30" s="360">
        <f t="shared" si="3"/>
        <v>0</v>
      </c>
    </row>
    <row r="31" spans="1:5" ht="40.049999999999997" customHeight="1" thickBot="1" x14ac:dyDescent="0.3">
      <c r="A31" s="125"/>
      <c r="B31" s="355" t="s">
        <v>154</v>
      </c>
      <c r="C31" s="361">
        <f>SUM(C18,C30)</f>
        <v>0</v>
      </c>
      <c r="D31" s="361">
        <f>SUM(D18,D30)</f>
        <v>0</v>
      </c>
      <c r="E31" s="367">
        <f>SUM(E18,E30)</f>
        <v>0</v>
      </c>
    </row>
    <row r="32" spans="1:5" x14ac:dyDescent="0.25">
      <c r="A32" s="159"/>
      <c r="B32" s="159"/>
      <c r="C32" s="159"/>
      <c r="D32" s="159"/>
      <c r="E32" s="365"/>
    </row>
  </sheetData>
  <sheetProtection password="C05F" sheet="1" objects="1" scenarios="1"/>
  <mergeCells count="9">
    <mergeCell ref="A1:E1"/>
    <mergeCell ref="A3:E3"/>
    <mergeCell ref="A4:E4"/>
    <mergeCell ref="A5:A7"/>
    <mergeCell ref="B5:B7"/>
    <mergeCell ref="C5:E5"/>
    <mergeCell ref="C6:C7"/>
    <mergeCell ref="D6:D7"/>
    <mergeCell ref="E6:E7"/>
  </mergeCells>
  <pageMargins left="1.1811023622047245" right="0.39370078740157483" top="0.78740157480314965" bottom="0.78740157480314965" header="0.11811023622047245" footer="0.31496062992125984"/>
  <pageSetup paperSize="9" scale="77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E32"/>
  <sheetViews>
    <sheetView showZeros="0" view="pageBreakPreview" zoomScale="90" zoomScaleNormal="100" workbookViewId="0">
      <selection sqref="A1:E1"/>
    </sheetView>
  </sheetViews>
  <sheetFormatPr defaultRowHeight="13.8" x14ac:dyDescent="0.25"/>
  <cols>
    <col min="1" max="1" width="5" style="116" customWidth="1"/>
    <col min="2" max="2" width="63.77734375" style="116" customWidth="1"/>
    <col min="3" max="4" width="11.77734375" style="116" customWidth="1"/>
    <col min="5" max="5" width="10.6640625" style="116" customWidth="1"/>
    <col min="6" max="16384" width="8.88671875" style="116"/>
  </cols>
  <sheetData>
    <row r="1" spans="1:5" ht="14.4" customHeight="1" x14ac:dyDescent="0.3">
      <c r="A1" s="586" t="s">
        <v>157</v>
      </c>
      <c r="B1" s="586"/>
      <c r="C1" s="586"/>
      <c r="D1" s="586"/>
      <c r="E1" s="587"/>
    </row>
    <row r="2" spans="1:5" ht="4.95" customHeight="1" x14ac:dyDescent="0.25">
      <c r="E2" s="117"/>
    </row>
    <row r="3" spans="1:5" ht="30" customHeight="1" x14ac:dyDescent="0.25">
      <c r="A3" s="602" t="s">
        <v>711</v>
      </c>
      <c r="B3" s="602"/>
      <c r="C3" s="602"/>
      <c r="D3" s="602"/>
      <c r="E3" s="603"/>
    </row>
    <row r="4" spans="1:5" ht="18.45" customHeight="1" thickBot="1" x14ac:dyDescent="0.3">
      <c r="A4" s="590" t="s">
        <v>708</v>
      </c>
      <c r="B4" s="590"/>
      <c r="C4" s="590"/>
      <c r="D4" s="590"/>
      <c r="E4" s="591"/>
    </row>
    <row r="5" spans="1:5" ht="14.4" thickBot="1" x14ac:dyDescent="0.3">
      <c r="A5" s="592" t="s">
        <v>61</v>
      </c>
      <c r="B5" s="594" t="s">
        <v>112</v>
      </c>
      <c r="C5" s="596" t="s">
        <v>113</v>
      </c>
      <c r="D5" s="597"/>
      <c r="E5" s="598"/>
    </row>
    <row r="6" spans="1:5" x14ac:dyDescent="0.25">
      <c r="A6" s="593"/>
      <c r="B6" s="595"/>
      <c r="C6" s="599" t="s">
        <v>114</v>
      </c>
      <c r="D6" s="599" t="s">
        <v>115</v>
      </c>
      <c r="E6" s="584" t="s">
        <v>66</v>
      </c>
    </row>
    <row r="7" spans="1:5" ht="18" customHeight="1" x14ac:dyDescent="0.25">
      <c r="A7" s="593"/>
      <c r="B7" s="595"/>
      <c r="C7" s="600"/>
      <c r="D7" s="601"/>
      <c r="E7" s="585"/>
    </row>
    <row r="8" spans="1:5" ht="30" customHeight="1" x14ac:dyDescent="0.25">
      <c r="A8" s="325"/>
      <c r="B8" s="326" t="s">
        <v>116</v>
      </c>
      <c r="C8" s="362"/>
      <c r="D8" s="362"/>
      <c r="E8" s="363"/>
    </row>
    <row r="9" spans="1:5" ht="30" customHeight="1" x14ac:dyDescent="0.25">
      <c r="A9" s="329" t="s">
        <v>23</v>
      </c>
      <c r="B9" s="330" t="s">
        <v>117</v>
      </c>
      <c r="C9" s="327"/>
      <c r="D9" s="327"/>
      <c r="E9" s="356">
        <f>SUM(C9:D9)</f>
        <v>0</v>
      </c>
    </row>
    <row r="10" spans="1:5" ht="30" customHeight="1" x14ac:dyDescent="0.25">
      <c r="A10" s="331" t="s">
        <v>30</v>
      </c>
      <c r="B10" s="330" t="s">
        <v>118</v>
      </c>
      <c r="C10" s="332"/>
      <c r="D10" s="332"/>
      <c r="E10" s="356">
        <f t="shared" ref="E10:E17" si="0">SUM(C10:D10)</f>
        <v>0</v>
      </c>
    </row>
    <row r="11" spans="1:5" ht="30" customHeight="1" x14ac:dyDescent="0.25">
      <c r="A11" s="329" t="s">
        <v>120</v>
      </c>
      <c r="B11" s="330" t="s">
        <v>119</v>
      </c>
      <c r="C11" s="327"/>
      <c r="D11" s="327"/>
      <c r="E11" s="356">
        <f t="shared" si="0"/>
        <v>0</v>
      </c>
    </row>
    <row r="12" spans="1:5" ht="30" customHeight="1" x14ac:dyDescent="0.25">
      <c r="A12" s="331" t="s">
        <v>121</v>
      </c>
      <c r="B12" s="333" t="s">
        <v>122</v>
      </c>
      <c r="C12" s="332"/>
      <c r="D12" s="332"/>
      <c r="E12" s="356">
        <f t="shared" si="0"/>
        <v>0</v>
      </c>
    </row>
    <row r="13" spans="1:5" ht="30" customHeight="1" x14ac:dyDescent="0.25">
      <c r="A13" s="329" t="s">
        <v>126</v>
      </c>
      <c r="B13" s="330" t="s">
        <v>123</v>
      </c>
      <c r="C13" s="327"/>
      <c r="D13" s="327"/>
      <c r="E13" s="356">
        <f t="shared" si="0"/>
        <v>0</v>
      </c>
    </row>
    <row r="14" spans="1:5" ht="30" customHeight="1" x14ac:dyDescent="0.25">
      <c r="A14" s="331" t="s">
        <v>127</v>
      </c>
      <c r="B14" s="333" t="s">
        <v>124</v>
      </c>
      <c r="C14" s="332"/>
      <c r="D14" s="334"/>
      <c r="E14" s="356">
        <f t="shared" si="0"/>
        <v>0</v>
      </c>
    </row>
    <row r="15" spans="1:5" ht="30" customHeight="1" x14ac:dyDescent="0.25">
      <c r="A15" s="329" t="s">
        <v>128</v>
      </c>
      <c r="B15" s="330" t="s">
        <v>125</v>
      </c>
      <c r="C15" s="327"/>
      <c r="D15" s="327"/>
      <c r="E15" s="356">
        <f t="shared" si="0"/>
        <v>0</v>
      </c>
    </row>
    <row r="16" spans="1:5" ht="30" customHeight="1" x14ac:dyDescent="0.25">
      <c r="A16" s="331" t="s">
        <v>129</v>
      </c>
      <c r="B16" s="333" t="s">
        <v>130</v>
      </c>
      <c r="C16" s="332"/>
      <c r="D16" s="332"/>
      <c r="E16" s="356">
        <f t="shared" si="0"/>
        <v>0</v>
      </c>
    </row>
    <row r="17" spans="1:5" ht="30" customHeight="1" thickBot="1" x14ac:dyDescent="0.3">
      <c r="A17" s="335" t="s">
        <v>132</v>
      </c>
      <c r="B17" s="336" t="s">
        <v>131</v>
      </c>
      <c r="C17" s="337"/>
      <c r="D17" s="337"/>
      <c r="E17" s="366">
        <f t="shared" si="0"/>
        <v>0</v>
      </c>
    </row>
    <row r="18" spans="1:5" ht="40.049999999999997" customHeight="1" thickBot="1" x14ac:dyDescent="0.3">
      <c r="A18" s="339"/>
      <c r="B18" s="340" t="s">
        <v>93</v>
      </c>
      <c r="C18" s="358">
        <f>SUM(C9:C17)</f>
        <v>0</v>
      </c>
      <c r="D18" s="358">
        <f>SUM(D9:D17)</f>
        <v>0</v>
      </c>
      <c r="E18" s="361">
        <f t="shared" ref="E18" si="1">SUM(E8:E17)</f>
        <v>0</v>
      </c>
    </row>
    <row r="19" spans="1:5" ht="30" customHeight="1" x14ac:dyDescent="0.25">
      <c r="A19" s="343"/>
      <c r="B19" s="344" t="s">
        <v>133</v>
      </c>
      <c r="C19" s="334"/>
      <c r="D19" s="334"/>
      <c r="E19" s="345"/>
    </row>
    <row r="20" spans="1:5" ht="30" customHeight="1" x14ac:dyDescent="0.25">
      <c r="A20" s="329" t="s">
        <v>134</v>
      </c>
      <c r="B20" s="346" t="s">
        <v>135</v>
      </c>
      <c r="C20" s="327"/>
      <c r="D20" s="327"/>
      <c r="E20" s="356">
        <f>SUM(C20:D20)</f>
        <v>0</v>
      </c>
    </row>
    <row r="21" spans="1:5" ht="30" customHeight="1" x14ac:dyDescent="0.25">
      <c r="A21" s="347" t="s">
        <v>136</v>
      </c>
      <c r="B21" s="348" t="s">
        <v>137</v>
      </c>
      <c r="C21" s="334"/>
      <c r="D21" s="327"/>
      <c r="E21" s="356">
        <f t="shared" ref="E21:E29" si="2">SUM(C21:D21)</f>
        <v>0</v>
      </c>
    </row>
    <row r="22" spans="1:5" ht="30" customHeight="1" x14ac:dyDescent="0.25">
      <c r="A22" s="331" t="s">
        <v>140</v>
      </c>
      <c r="B22" s="350" t="s">
        <v>138</v>
      </c>
      <c r="C22" s="327"/>
      <c r="D22" s="327"/>
      <c r="E22" s="356">
        <f t="shared" si="2"/>
        <v>0</v>
      </c>
    </row>
    <row r="23" spans="1:5" ht="30" customHeight="1" x14ac:dyDescent="0.25">
      <c r="A23" s="331" t="s">
        <v>141</v>
      </c>
      <c r="B23" s="350" t="s">
        <v>139</v>
      </c>
      <c r="C23" s="327"/>
      <c r="D23" s="327"/>
      <c r="E23" s="356">
        <f t="shared" si="2"/>
        <v>0</v>
      </c>
    </row>
    <row r="24" spans="1:5" ht="30" customHeight="1" x14ac:dyDescent="0.25">
      <c r="A24" s="331" t="s">
        <v>142</v>
      </c>
      <c r="B24" s="350" t="s">
        <v>144</v>
      </c>
      <c r="C24" s="327"/>
      <c r="D24" s="327"/>
      <c r="E24" s="356">
        <f t="shared" si="2"/>
        <v>0</v>
      </c>
    </row>
    <row r="25" spans="1:5" ht="30" customHeight="1" x14ac:dyDescent="0.25">
      <c r="A25" s="331" t="s">
        <v>143</v>
      </c>
      <c r="B25" s="350" t="s">
        <v>145</v>
      </c>
      <c r="C25" s="327"/>
      <c r="D25" s="334"/>
      <c r="E25" s="356">
        <f t="shared" si="2"/>
        <v>0</v>
      </c>
    </row>
    <row r="26" spans="1:5" ht="30" customHeight="1" x14ac:dyDescent="0.25">
      <c r="A26" s="331" t="s">
        <v>147</v>
      </c>
      <c r="B26" s="351" t="s">
        <v>146</v>
      </c>
      <c r="C26" s="327"/>
      <c r="D26" s="327"/>
      <c r="E26" s="356">
        <f t="shared" si="2"/>
        <v>0</v>
      </c>
    </row>
    <row r="27" spans="1:5" ht="30" customHeight="1" x14ac:dyDescent="0.25">
      <c r="A27" s="331" t="s">
        <v>148</v>
      </c>
      <c r="B27" s="350" t="s">
        <v>149</v>
      </c>
      <c r="C27" s="327"/>
      <c r="D27" s="327"/>
      <c r="E27" s="356">
        <f t="shared" si="2"/>
        <v>0</v>
      </c>
    </row>
    <row r="28" spans="1:5" ht="30" customHeight="1" x14ac:dyDescent="0.25">
      <c r="A28" s="331" t="s">
        <v>152</v>
      </c>
      <c r="B28" s="350" t="s">
        <v>150</v>
      </c>
      <c r="C28" s="327"/>
      <c r="D28" s="327"/>
      <c r="E28" s="356">
        <f t="shared" si="2"/>
        <v>0</v>
      </c>
    </row>
    <row r="29" spans="1:5" ht="30" customHeight="1" thickBot="1" x14ac:dyDescent="0.3">
      <c r="A29" s="510" t="s">
        <v>153</v>
      </c>
      <c r="B29" s="352" t="s">
        <v>151</v>
      </c>
      <c r="C29" s="341"/>
      <c r="D29" s="341"/>
      <c r="E29" s="356">
        <f t="shared" si="2"/>
        <v>0</v>
      </c>
    </row>
    <row r="30" spans="1:5" ht="40.049999999999997" customHeight="1" thickBot="1" x14ac:dyDescent="0.3">
      <c r="A30" s="353"/>
      <c r="B30" s="354" t="s">
        <v>93</v>
      </c>
      <c r="C30" s="360">
        <f>SUM(C20:C29)</f>
        <v>0</v>
      </c>
      <c r="D30" s="360">
        <f t="shared" ref="D30:E30" si="3">SUM(D20:D29)</f>
        <v>0</v>
      </c>
      <c r="E30" s="360">
        <f t="shared" si="3"/>
        <v>0</v>
      </c>
    </row>
    <row r="31" spans="1:5" ht="40.049999999999997" customHeight="1" thickBot="1" x14ac:dyDescent="0.3">
      <c r="A31" s="125"/>
      <c r="B31" s="355" t="s">
        <v>154</v>
      </c>
      <c r="C31" s="361">
        <f>SUM(C18,C30)</f>
        <v>0</v>
      </c>
      <c r="D31" s="361">
        <f>SUM(D18,D30)</f>
        <v>0</v>
      </c>
      <c r="E31" s="367">
        <f>SUM(E18,E30)</f>
        <v>0</v>
      </c>
    </row>
    <row r="32" spans="1:5" x14ac:dyDescent="0.25">
      <c r="A32" s="159"/>
      <c r="B32" s="159"/>
      <c r="C32" s="159"/>
      <c r="D32" s="159"/>
      <c r="E32" s="365"/>
    </row>
  </sheetData>
  <sheetProtection password="C05F" sheet="1" objects="1" scenarios="1"/>
  <mergeCells count="9">
    <mergeCell ref="A1:E1"/>
    <mergeCell ref="A3:E3"/>
    <mergeCell ref="A4:E4"/>
    <mergeCell ref="A5:A7"/>
    <mergeCell ref="B5:B7"/>
    <mergeCell ref="C5:E5"/>
    <mergeCell ref="C6:C7"/>
    <mergeCell ref="D6:D7"/>
    <mergeCell ref="E6:E7"/>
  </mergeCells>
  <pageMargins left="1.1811023622047245" right="0.39370078740157483" top="0.78740157480314965" bottom="0.78740157480314965" header="0.11811023622047245" footer="0.31496062992125984"/>
  <pageSetup paperSize="9" scale="77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E32"/>
  <sheetViews>
    <sheetView showZeros="0" view="pageBreakPreview" zoomScale="91" zoomScaleNormal="100" workbookViewId="0">
      <selection activeCell="G10" sqref="G10"/>
    </sheetView>
  </sheetViews>
  <sheetFormatPr defaultRowHeight="13.8" x14ac:dyDescent="0.25"/>
  <cols>
    <col min="1" max="1" width="5" style="116" customWidth="1"/>
    <col min="2" max="2" width="63.77734375" style="116" customWidth="1"/>
    <col min="3" max="4" width="11.77734375" style="116" customWidth="1"/>
    <col min="5" max="5" width="10.6640625" style="116" customWidth="1"/>
    <col min="6" max="16384" width="8.88671875" style="116"/>
  </cols>
  <sheetData>
    <row r="1" spans="1:5" ht="14.4" customHeight="1" x14ac:dyDescent="0.3">
      <c r="A1" s="586" t="s">
        <v>158</v>
      </c>
      <c r="B1" s="586"/>
      <c r="C1" s="586"/>
      <c r="D1" s="586"/>
      <c r="E1" s="587"/>
    </row>
    <row r="2" spans="1:5" ht="4.95" customHeight="1" x14ac:dyDescent="0.25">
      <c r="E2" s="117"/>
    </row>
    <row r="3" spans="1:5" ht="30" customHeight="1" x14ac:dyDescent="0.25">
      <c r="A3" s="602" t="s">
        <v>712</v>
      </c>
      <c r="B3" s="602"/>
      <c r="C3" s="602"/>
      <c r="D3" s="602"/>
      <c r="E3" s="603"/>
    </row>
    <row r="4" spans="1:5" ht="18.45" customHeight="1" thickBot="1" x14ac:dyDescent="0.3">
      <c r="A4" s="590" t="s">
        <v>709</v>
      </c>
      <c r="B4" s="590"/>
      <c r="C4" s="590"/>
      <c r="D4" s="590"/>
      <c r="E4" s="591"/>
    </row>
    <row r="5" spans="1:5" ht="14.4" thickBot="1" x14ac:dyDescent="0.3">
      <c r="A5" s="592" t="s">
        <v>61</v>
      </c>
      <c r="B5" s="594" t="s">
        <v>112</v>
      </c>
      <c r="C5" s="596" t="s">
        <v>113</v>
      </c>
      <c r="D5" s="597"/>
      <c r="E5" s="598"/>
    </row>
    <row r="6" spans="1:5" x14ac:dyDescent="0.25">
      <c r="A6" s="593"/>
      <c r="B6" s="595"/>
      <c r="C6" s="599" t="s">
        <v>114</v>
      </c>
      <c r="D6" s="599" t="s">
        <v>115</v>
      </c>
      <c r="E6" s="584" t="s">
        <v>66</v>
      </c>
    </row>
    <row r="7" spans="1:5" ht="18" customHeight="1" x14ac:dyDescent="0.25">
      <c r="A7" s="593"/>
      <c r="B7" s="595"/>
      <c r="C7" s="600"/>
      <c r="D7" s="601"/>
      <c r="E7" s="585"/>
    </row>
    <row r="8" spans="1:5" ht="30" customHeight="1" x14ac:dyDescent="0.25">
      <c r="A8" s="325"/>
      <c r="B8" s="326" t="s">
        <v>116</v>
      </c>
      <c r="C8" s="362"/>
      <c r="D8" s="362"/>
      <c r="E8" s="363"/>
    </row>
    <row r="9" spans="1:5" ht="30" customHeight="1" x14ac:dyDescent="0.25">
      <c r="A9" s="329" t="s">
        <v>23</v>
      </c>
      <c r="B9" s="330" t="s">
        <v>117</v>
      </c>
      <c r="C9" s="327"/>
      <c r="D9" s="327"/>
      <c r="E9" s="356">
        <f>SUM(C9:D9)</f>
        <v>0</v>
      </c>
    </row>
    <row r="10" spans="1:5" ht="30" customHeight="1" x14ac:dyDescent="0.25">
      <c r="A10" s="331" t="s">
        <v>30</v>
      </c>
      <c r="B10" s="330" t="s">
        <v>118</v>
      </c>
      <c r="C10" s="332"/>
      <c r="D10" s="332"/>
      <c r="E10" s="356">
        <f t="shared" ref="E10:E17" si="0">SUM(C10:D10)</f>
        <v>0</v>
      </c>
    </row>
    <row r="11" spans="1:5" ht="30" customHeight="1" x14ac:dyDescent="0.25">
      <c r="A11" s="329" t="s">
        <v>120</v>
      </c>
      <c r="B11" s="330" t="s">
        <v>119</v>
      </c>
      <c r="C11" s="327"/>
      <c r="D11" s="327"/>
      <c r="E11" s="356">
        <f t="shared" si="0"/>
        <v>0</v>
      </c>
    </row>
    <row r="12" spans="1:5" ht="30" customHeight="1" x14ac:dyDescent="0.25">
      <c r="A12" s="331" t="s">
        <v>121</v>
      </c>
      <c r="B12" s="333" t="s">
        <v>122</v>
      </c>
      <c r="C12" s="332"/>
      <c r="D12" s="332"/>
      <c r="E12" s="356">
        <f t="shared" si="0"/>
        <v>0</v>
      </c>
    </row>
    <row r="13" spans="1:5" ht="30" customHeight="1" x14ac:dyDescent="0.25">
      <c r="A13" s="329" t="s">
        <v>126</v>
      </c>
      <c r="B13" s="330" t="s">
        <v>123</v>
      </c>
      <c r="C13" s="327"/>
      <c r="D13" s="327"/>
      <c r="E13" s="356">
        <f t="shared" si="0"/>
        <v>0</v>
      </c>
    </row>
    <row r="14" spans="1:5" ht="30" customHeight="1" x14ac:dyDescent="0.25">
      <c r="A14" s="331" t="s">
        <v>127</v>
      </c>
      <c r="B14" s="333" t="s">
        <v>124</v>
      </c>
      <c r="C14" s="332"/>
      <c r="D14" s="334"/>
      <c r="E14" s="356">
        <f t="shared" si="0"/>
        <v>0</v>
      </c>
    </row>
    <row r="15" spans="1:5" ht="30" customHeight="1" x14ac:dyDescent="0.25">
      <c r="A15" s="329" t="s">
        <v>128</v>
      </c>
      <c r="B15" s="330" t="s">
        <v>125</v>
      </c>
      <c r="C15" s="327"/>
      <c r="D15" s="327"/>
      <c r="E15" s="356">
        <f t="shared" si="0"/>
        <v>0</v>
      </c>
    </row>
    <row r="16" spans="1:5" ht="30" customHeight="1" x14ac:dyDescent="0.25">
      <c r="A16" s="331" t="s">
        <v>129</v>
      </c>
      <c r="B16" s="333" t="s">
        <v>130</v>
      </c>
      <c r="C16" s="332"/>
      <c r="D16" s="332"/>
      <c r="E16" s="356">
        <f t="shared" si="0"/>
        <v>0</v>
      </c>
    </row>
    <row r="17" spans="1:5" ht="30" customHeight="1" thickBot="1" x14ac:dyDescent="0.3">
      <c r="A17" s="335" t="s">
        <v>132</v>
      </c>
      <c r="B17" s="336" t="s">
        <v>131</v>
      </c>
      <c r="C17" s="337"/>
      <c r="D17" s="337"/>
      <c r="E17" s="366">
        <f t="shared" si="0"/>
        <v>0</v>
      </c>
    </row>
    <row r="18" spans="1:5" ht="40.049999999999997" customHeight="1" thickBot="1" x14ac:dyDescent="0.3">
      <c r="A18" s="339"/>
      <c r="B18" s="340" t="s">
        <v>93</v>
      </c>
      <c r="C18" s="358">
        <f>SUM(C9:C17)</f>
        <v>0</v>
      </c>
      <c r="D18" s="358">
        <f>SUM(D9:D17)</f>
        <v>0</v>
      </c>
      <c r="E18" s="361">
        <f t="shared" ref="E18" si="1">SUM(E8:E17)</f>
        <v>0</v>
      </c>
    </row>
    <row r="19" spans="1:5" ht="30" customHeight="1" x14ac:dyDescent="0.25">
      <c r="A19" s="343"/>
      <c r="B19" s="344" t="s">
        <v>133</v>
      </c>
      <c r="C19" s="334"/>
      <c r="D19" s="334"/>
      <c r="E19" s="345"/>
    </row>
    <row r="20" spans="1:5" ht="30" customHeight="1" x14ac:dyDescent="0.25">
      <c r="A20" s="329" t="s">
        <v>134</v>
      </c>
      <c r="B20" s="346" t="s">
        <v>135</v>
      </c>
      <c r="C20" s="327"/>
      <c r="D20" s="327"/>
      <c r="E20" s="356">
        <f>SUM(C20:D20)</f>
        <v>0</v>
      </c>
    </row>
    <row r="21" spans="1:5" ht="30" customHeight="1" x14ac:dyDescent="0.25">
      <c r="A21" s="347" t="s">
        <v>136</v>
      </c>
      <c r="B21" s="348" t="s">
        <v>137</v>
      </c>
      <c r="C21" s="334"/>
      <c r="D21" s="327"/>
      <c r="E21" s="356">
        <f t="shared" ref="E21:E29" si="2">SUM(C21:D21)</f>
        <v>0</v>
      </c>
    </row>
    <row r="22" spans="1:5" ht="30" customHeight="1" x14ac:dyDescent="0.25">
      <c r="A22" s="331" t="s">
        <v>140</v>
      </c>
      <c r="B22" s="350" t="s">
        <v>138</v>
      </c>
      <c r="C22" s="327"/>
      <c r="D22" s="327"/>
      <c r="E22" s="356">
        <f t="shared" si="2"/>
        <v>0</v>
      </c>
    </row>
    <row r="23" spans="1:5" ht="30" customHeight="1" x14ac:dyDescent="0.25">
      <c r="A23" s="331" t="s">
        <v>141</v>
      </c>
      <c r="B23" s="350" t="s">
        <v>139</v>
      </c>
      <c r="C23" s="327"/>
      <c r="D23" s="327"/>
      <c r="E23" s="356">
        <f t="shared" si="2"/>
        <v>0</v>
      </c>
    </row>
    <row r="24" spans="1:5" ht="30" customHeight="1" x14ac:dyDescent="0.25">
      <c r="A24" s="331" t="s">
        <v>142</v>
      </c>
      <c r="B24" s="350" t="s">
        <v>144</v>
      </c>
      <c r="C24" s="327"/>
      <c r="D24" s="327"/>
      <c r="E24" s="356">
        <f t="shared" si="2"/>
        <v>0</v>
      </c>
    </row>
    <row r="25" spans="1:5" ht="30" customHeight="1" x14ac:dyDescent="0.25">
      <c r="A25" s="331" t="s">
        <v>143</v>
      </c>
      <c r="B25" s="350" t="s">
        <v>145</v>
      </c>
      <c r="C25" s="327"/>
      <c r="D25" s="334"/>
      <c r="E25" s="356">
        <f t="shared" si="2"/>
        <v>0</v>
      </c>
    </row>
    <row r="26" spans="1:5" ht="30" customHeight="1" x14ac:dyDescent="0.25">
      <c r="A26" s="331" t="s">
        <v>147</v>
      </c>
      <c r="B26" s="351" t="s">
        <v>146</v>
      </c>
      <c r="C26" s="327"/>
      <c r="D26" s="327"/>
      <c r="E26" s="356">
        <f t="shared" si="2"/>
        <v>0</v>
      </c>
    </row>
    <row r="27" spans="1:5" ht="30" customHeight="1" x14ac:dyDescent="0.25">
      <c r="A27" s="331" t="s">
        <v>148</v>
      </c>
      <c r="B27" s="350" t="s">
        <v>149</v>
      </c>
      <c r="C27" s="327"/>
      <c r="D27" s="327"/>
      <c r="E27" s="356">
        <f t="shared" si="2"/>
        <v>0</v>
      </c>
    </row>
    <row r="28" spans="1:5" ht="30" customHeight="1" x14ac:dyDescent="0.25">
      <c r="A28" s="331" t="s">
        <v>152</v>
      </c>
      <c r="B28" s="350" t="s">
        <v>150</v>
      </c>
      <c r="C28" s="327"/>
      <c r="D28" s="327"/>
      <c r="E28" s="356">
        <f t="shared" si="2"/>
        <v>0</v>
      </c>
    </row>
    <row r="29" spans="1:5" ht="30" customHeight="1" thickBot="1" x14ac:dyDescent="0.3">
      <c r="A29" s="510" t="s">
        <v>153</v>
      </c>
      <c r="B29" s="352" t="s">
        <v>151</v>
      </c>
      <c r="C29" s="341"/>
      <c r="D29" s="341"/>
      <c r="E29" s="356">
        <f t="shared" si="2"/>
        <v>0</v>
      </c>
    </row>
    <row r="30" spans="1:5" ht="40.049999999999997" customHeight="1" thickBot="1" x14ac:dyDescent="0.3">
      <c r="A30" s="353"/>
      <c r="B30" s="354" t="s">
        <v>93</v>
      </c>
      <c r="C30" s="360">
        <f>SUM(C20:C29)</f>
        <v>0</v>
      </c>
      <c r="D30" s="360">
        <f t="shared" ref="D30:E30" si="3">SUM(D20:D29)</f>
        <v>0</v>
      </c>
      <c r="E30" s="360">
        <f t="shared" si="3"/>
        <v>0</v>
      </c>
    </row>
    <row r="31" spans="1:5" ht="40.049999999999997" customHeight="1" thickBot="1" x14ac:dyDescent="0.3">
      <c r="A31" s="125"/>
      <c r="B31" s="355" t="s">
        <v>154</v>
      </c>
      <c r="C31" s="361">
        <f>SUM(C18,C30)</f>
        <v>0</v>
      </c>
      <c r="D31" s="361">
        <f>SUM(D18,D30)</f>
        <v>0</v>
      </c>
      <c r="E31" s="367">
        <f>SUM(E18,E30)</f>
        <v>0</v>
      </c>
    </row>
    <row r="32" spans="1:5" x14ac:dyDescent="0.25">
      <c r="A32" s="159"/>
      <c r="B32" s="159"/>
      <c r="C32" s="159"/>
      <c r="D32" s="159"/>
      <c r="E32" s="365"/>
    </row>
  </sheetData>
  <sheetProtection password="C05F" sheet="1" objects="1" scenarios="1"/>
  <mergeCells count="9">
    <mergeCell ref="A1:E1"/>
    <mergeCell ref="A3:E3"/>
    <mergeCell ref="A4:E4"/>
    <mergeCell ref="A5:A7"/>
    <mergeCell ref="B5:B7"/>
    <mergeCell ref="C5:E5"/>
    <mergeCell ref="C6:C7"/>
    <mergeCell ref="D6:D7"/>
    <mergeCell ref="E6:E7"/>
  </mergeCells>
  <pageMargins left="1.1811023622047245" right="0.39370078740157483" top="0.78740157480314965" bottom="0.78740157480314965" header="0.11811023622047245" footer="0.31496062992125984"/>
  <pageSetup paperSize="9" scale="77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FF0000"/>
  </sheetPr>
  <dimension ref="A1:AA38"/>
  <sheetViews>
    <sheetView showZeros="0" view="pageBreakPreview" topLeftCell="A8" zoomScale="67" zoomScaleNormal="61" zoomScaleSheetLayoutView="115" workbookViewId="0">
      <selection activeCell="A21" sqref="A21"/>
    </sheetView>
  </sheetViews>
  <sheetFormatPr defaultRowHeight="13.8" x14ac:dyDescent="0.25"/>
  <cols>
    <col min="1" max="1" width="7.6640625" style="116" customWidth="1"/>
    <col min="2" max="2" width="5.6640625" style="116" customWidth="1"/>
    <col min="3" max="27" width="7.77734375" style="116" customWidth="1"/>
    <col min="28" max="16384" width="8.88671875" style="116"/>
  </cols>
  <sheetData>
    <row r="1" spans="1:27" ht="14.4" customHeight="1" x14ac:dyDescent="0.3">
      <c r="A1" s="586" t="s">
        <v>206</v>
      </c>
      <c r="B1" s="641"/>
      <c r="C1" s="641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1"/>
      <c r="Y1" s="641"/>
      <c r="Z1" s="641"/>
      <c r="AA1" s="642"/>
    </row>
    <row r="2" spans="1:27" ht="4.95" customHeight="1" x14ac:dyDescent="0.25">
      <c r="A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17"/>
    </row>
    <row r="3" spans="1:27" ht="30" customHeight="1" x14ac:dyDescent="0.25">
      <c r="A3" s="643" t="s">
        <v>99</v>
      </c>
      <c r="B3" s="643"/>
      <c r="C3" s="643"/>
      <c r="D3" s="643"/>
      <c r="E3" s="643"/>
      <c r="F3" s="643"/>
      <c r="G3" s="643"/>
      <c r="H3" s="643"/>
      <c r="I3" s="643"/>
      <c r="J3" s="643"/>
      <c r="K3" s="643"/>
      <c r="L3" s="643"/>
      <c r="M3" s="643"/>
      <c r="N3" s="643"/>
      <c r="O3" s="643"/>
      <c r="P3" s="643"/>
      <c r="Q3" s="643"/>
      <c r="R3" s="643"/>
      <c r="S3" s="643"/>
      <c r="T3" s="643"/>
      <c r="U3" s="643"/>
      <c r="V3" s="643"/>
      <c r="W3" s="643"/>
      <c r="X3" s="643"/>
      <c r="Y3" s="643"/>
      <c r="Z3" s="643"/>
      <c r="AA3" s="643"/>
    </row>
    <row r="4" spans="1:27" ht="30" customHeight="1" x14ac:dyDescent="0.25">
      <c r="A4" s="644" t="s">
        <v>159</v>
      </c>
      <c r="B4" s="644"/>
      <c r="C4" s="644"/>
      <c r="D4" s="644"/>
      <c r="E4" s="644"/>
      <c r="F4" s="644"/>
      <c r="G4" s="645"/>
      <c r="H4" s="645"/>
      <c r="I4" s="645"/>
      <c r="J4" s="645"/>
      <c r="K4" s="645"/>
      <c r="L4" s="645"/>
      <c r="M4" s="645"/>
      <c r="N4" s="646"/>
      <c r="O4" s="646"/>
      <c r="P4" s="646"/>
      <c r="Q4" s="646"/>
      <c r="R4" s="646"/>
      <c r="S4" s="646"/>
      <c r="T4" s="646"/>
      <c r="U4" s="646"/>
      <c r="V4" s="646"/>
      <c r="W4" s="646"/>
      <c r="X4" s="646"/>
      <c r="Y4" s="646"/>
      <c r="Z4" s="646"/>
      <c r="AA4" s="646"/>
    </row>
    <row r="5" spans="1:27" ht="18.45" customHeight="1" thickBot="1" x14ac:dyDescent="0.3">
      <c r="A5" s="625" t="s">
        <v>160</v>
      </c>
      <c r="B5" s="625"/>
      <c r="C5" s="625"/>
      <c r="D5" s="625"/>
      <c r="E5" s="625"/>
      <c r="F5" s="625"/>
      <c r="G5" s="625"/>
      <c r="H5" s="625"/>
      <c r="I5" s="625"/>
      <c r="J5" s="625"/>
      <c r="K5" s="625"/>
      <c r="L5" s="625"/>
      <c r="M5" s="625"/>
      <c r="N5" s="625"/>
      <c r="O5" s="625"/>
      <c r="P5" s="625"/>
      <c r="Q5" s="625"/>
      <c r="R5" s="625"/>
      <c r="S5" s="625"/>
      <c r="T5" s="625"/>
      <c r="U5" s="625"/>
      <c r="V5" s="625"/>
      <c r="W5" s="625"/>
      <c r="X5" s="625"/>
      <c r="Y5" s="625"/>
      <c r="Z5" s="625"/>
      <c r="AA5" s="626"/>
    </row>
    <row r="6" spans="1:27" ht="25.5" customHeight="1" thickBot="1" x14ac:dyDescent="0.3">
      <c r="A6" s="627" t="s">
        <v>161</v>
      </c>
      <c r="B6" s="628"/>
      <c r="C6" s="631" t="s">
        <v>116</v>
      </c>
      <c r="D6" s="632"/>
      <c r="E6" s="632"/>
      <c r="F6" s="633"/>
      <c r="G6" s="633"/>
      <c r="H6" s="633"/>
      <c r="I6" s="632"/>
      <c r="J6" s="632"/>
      <c r="K6" s="632"/>
      <c r="L6" s="632"/>
      <c r="M6" s="634"/>
      <c r="N6" s="635" t="s">
        <v>133</v>
      </c>
      <c r="O6" s="636"/>
      <c r="P6" s="636"/>
      <c r="Q6" s="636"/>
      <c r="R6" s="636"/>
      <c r="S6" s="637"/>
      <c r="T6" s="636"/>
      <c r="U6" s="636"/>
      <c r="V6" s="636"/>
      <c r="W6" s="636"/>
      <c r="X6" s="636"/>
      <c r="Y6" s="638"/>
      <c r="Z6" s="639" t="s">
        <v>192</v>
      </c>
      <c r="AA6" s="640"/>
    </row>
    <row r="7" spans="1:27" ht="171.6" customHeight="1" thickBot="1" x14ac:dyDescent="0.3">
      <c r="A7" s="629"/>
      <c r="B7" s="630"/>
      <c r="C7" s="368" t="s">
        <v>162</v>
      </c>
      <c r="D7" s="369" t="s">
        <v>163</v>
      </c>
      <c r="E7" s="370" t="s">
        <v>164</v>
      </c>
      <c r="F7" s="369" t="s">
        <v>165</v>
      </c>
      <c r="G7" s="369" t="s">
        <v>166</v>
      </c>
      <c r="H7" s="369" t="s">
        <v>167</v>
      </c>
      <c r="I7" s="369" t="s">
        <v>168</v>
      </c>
      <c r="J7" s="369" t="s">
        <v>169</v>
      </c>
      <c r="K7" s="371" t="s">
        <v>170</v>
      </c>
      <c r="L7" s="372" t="s">
        <v>171</v>
      </c>
      <c r="M7" s="373" t="s">
        <v>172</v>
      </c>
      <c r="N7" s="374" t="s">
        <v>178</v>
      </c>
      <c r="O7" s="374" t="s">
        <v>179</v>
      </c>
      <c r="P7" s="369" t="s">
        <v>180</v>
      </c>
      <c r="Q7" s="369" t="s">
        <v>181</v>
      </c>
      <c r="R7" s="369" t="s">
        <v>182</v>
      </c>
      <c r="S7" s="369" t="s">
        <v>183</v>
      </c>
      <c r="T7" s="375" t="s">
        <v>184</v>
      </c>
      <c r="U7" s="374" t="s">
        <v>185</v>
      </c>
      <c r="V7" s="376" t="s">
        <v>186</v>
      </c>
      <c r="W7" s="377" t="s">
        <v>187</v>
      </c>
      <c r="X7" s="373" t="s">
        <v>188</v>
      </c>
      <c r="Y7" s="378" t="s">
        <v>189</v>
      </c>
      <c r="Z7" s="373" t="s">
        <v>190</v>
      </c>
      <c r="AA7" s="378" t="s">
        <v>191</v>
      </c>
    </row>
    <row r="8" spans="1:27" ht="30" customHeight="1" x14ac:dyDescent="0.25">
      <c r="A8" s="647" t="s">
        <v>173</v>
      </c>
      <c r="B8" s="648"/>
      <c r="C8" s="379"/>
      <c r="D8" s="380"/>
      <c r="E8" s="380"/>
      <c r="F8" s="380"/>
      <c r="G8" s="380"/>
      <c r="H8" s="380"/>
      <c r="I8" s="380"/>
      <c r="J8" s="380"/>
      <c r="K8" s="381"/>
      <c r="L8" s="417">
        <f>SUM(C8:K8)</f>
        <v>0</v>
      </c>
      <c r="M8" s="382"/>
      <c r="N8" s="383"/>
      <c r="O8" s="384"/>
      <c r="P8" s="385"/>
      <c r="Q8" s="385"/>
      <c r="R8" s="385"/>
      <c r="S8" s="380"/>
      <c r="T8" s="380"/>
      <c r="U8" s="380"/>
      <c r="V8" s="380"/>
      <c r="W8" s="386"/>
      <c r="X8" s="417">
        <f>SUM(N8:W8)</f>
        <v>0</v>
      </c>
      <c r="Y8" s="387"/>
      <c r="Z8" s="417">
        <f>SUM(L8,X8)</f>
        <v>0</v>
      </c>
      <c r="AA8" s="365"/>
    </row>
    <row r="9" spans="1:27" ht="30" customHeight="1" x14ac:dyDescent="0.25">
      <c r="A9" s="617" t="s">
        <v>174</v>
      </c>
      <c r="B9" s="618"/>
      <c r="C9" s="328"/>
      <c r="D9" s="388"/>
      <c r="E9" s="388"/>
      <c r="F9" s="388"/>
      <c r="G9" s="388"/>
      <c r="H9" s="388"/>
      <c r="I9" s="388"/>
      <c r="J9" s="388"/>
      <c r="K9" s="389"/>
      <c r="L9" s="418">
        <f t="shared" ref="L9:L11" si="0">SUM(C9:K9)</f>
        <v>0</v>
      </c>
      <c r="M9" s="362"/>
      <c r="N9" s="328"/>
      <c r="O9" s="388"/>
      <c r="P9" s="388"/>
      <c r="Q9" s="388"/>
      <c r="R9" s="388"/>
      <c r="S9" s="390"/>
      <c r="T9" s="388"/>
      <c r="U9" s="388"/>
      <c r="V9" s="388"/>
      <c r="W9" s="391"/>
      <c r="X9" s="419">
        <f t="shared" ref="X9:X11" si="1">SUM(N9:W9)</f>
        <v>0</v>
      </c>
      <c r="Y9" s="392"/>
      <c r="Z9" s="419">
        <f>SUM(L9,X9)</f>
        <v>0</v>
      </c>
      <c r="AA9" s="363"/>
    </row>
    <row r="10" spans="1:27" ht="30" customHeight="1" x14ac:dyDescent="0.25">
      <c r="A10" s="617" t="s">
        <v>175</v>
      </c>
      <c r="B10" s="619"/>
      <c r="C10" s="393"/>
      <c r="D10" s="388"/>
      <c r="E10" s="388"/>
      <c r="F10" s="388"/>
      <c r="G10" s="388"/>
      <c r="H10" s="388"/>
      <c r="I10" s="388"/>
      <c r="J10" s="388"/>
      <c r="K10" s="389"/>
      <c r="L10" s="419">
        <f t="shared" si="0"/>
        <v>0</v>
      </c>
      <c r="M10" s="362"/>
      <c r="N10" s="328"/>
      <c r="O10" s="388"/>
      <c r="P10" s="385"/>
      <c r="Q10" s="385"/>
      <c r="R10" s="385"/>
      <c r="S10" s="385"/>
      <c r="T10" s="385"/>
      <c r="U10" s="385"/>
      <c r="V10" s="385"/>
      <c r="W10" s="394"/>
      <c r="X10" s="419">
        <f t="shared" si="1"/>
        <v>0</v>
      </c>
      <c r="Y10" s="353"/>
      <c r="Z10" s="419">
        <f t="shared" ref="Z10:Z11" si="2">SUM(L10,X10)</f>
        <v>0</v>
      </c>
      <c r="AA10" s="117"/>
    </row>
    <row r="11" spans="1:27" ht="30" customHeight="1" thickBot="1" x14ac:dyDescent="0.3">
      <c r="A11" s="617" t="s">
        <v>176</v>
      </c>
      <c r="B11" s="619"/>
      <c r="C11" s="395"/>
      <c r="D11" s="396"/>
      <c r="E11" s="396"/>
      <c r="F11" s="397"/>
      <c r="G11" s="396"/>
      <c r="H11" s="385"/>
      <c r="I11" s="396"/>
      <c r="J11" s="396"/>
      <c r="K11" s="398"/>
      <c r="L11" s="420">
        <f t="shared" si="0"/>
        <v>0</v>
      </c>
      <c r="M11" s="399"/>
      <c r="N11" s="400"/>
      <c r="O11" s="385"/>
      <c r="P11" s="401"/>
      <c r="Q11" s="401"/>
      <c r="R11" s="401"/>
      <c r="S11" s="401"/>
      <c r="T11" s="401"/>
      <c r="U11" s="401"/>
      <c r="V11" s="401"/>
      <c r="W11" s="402"/>
      <c r="X11" s="418">
        <f t="shared" si="1"/>
        <v>0</v>
      </c>
      <c r="Y11" s="403"/>
      <c r="Z11" s="418">
        <f t="shared" si="2"/>
        <v>0</v>
      </c>
      <c r="AA11" s="404"/>
    </row>
    <row r="12" spans="1:27" ht="30" customHeight="1" thickBot="1" x14ac:dyDescent="0.3">
      <c r="A12" s="649" t="s">
        <v>177</v>
      </c>
      <c r="B12" s="649"/>
      <c r="C12" s="421">
        <f>SUM(C8:C11)</f>
        <v>0</v>
      </c>
      <c r="D12" s="421">
        <f t="shared" ref="D12:K12" si="3">SUM(D8:D11)</f>
        <v>0</v>
      </c>
      <c r="E12" s="421">
        <f t="shared" si="3"/>
        <v>0</v>
      </c>
      <c r="F12" s="421">
        <f t="shared" si="3"/>
        <v>0</v>
      </c>
      <c r="G12" s="421">
        <f t="shared" si="3"/>
        <v>0</v>
      </c>
      <c r="H12" s="421">
        <f t="shared" si="3"/>
        <v>0</v>
      </c>
      <c r="I12" s="421">
        <f t="shared" si="3"/>
        <v>0</v>
      </c>
      <c r="J12" s="421">
        <f t="shared" si="3"/>
        <v>0</v>
      </c>
      <c r="K12" s="421">
        <f t="shared" si="3"/>
        <v>0</v>
      </c>
      <c r="L12" s="244">
        <f>SUM(L8:L11)</f>
        <v>0</v>
      </c>
      <c r="M12" s="405"/>
      <c r="N12" s="421">
        <f>SUM(N8:N11)</f>
        <v>0</v>
      </c>
      <c r="O12" s="421">
        <f t="shared" ref="O12:W12" si="4">SUM(O8:O11)</f>
        <v>0</v>
      </c>
      <c r="P12" s="421">
        <f t="shared" si="4"/>
        <v>0</v>
      </c>
      <c r="Q12" s="421">
        <f t="shared" si="4"/>
        <v>0</v>
      </c>
      <c r="R12" s="421">
        <f t="shared" si="4"/>
        <v>0</v>
      </c>
      <c r="S12" s="421">
        <f t="shared" si="4"/>
        <v>0</v>
      </c>
      <c r="T12" s="421">
        <f t="shared" si="4"/>
        <v>0</v>
      </c>
      <c r="U12" s="421">
        <f t="shared" si="4"/>
        <v>0</v>
      </c>
      <c r="V12" s="421">
        <f t="shared" si="4"/>
        <v>0</v>
      </c>
      <c r="W12" s="421">
        <f t="shared" si="4"/>
        <v>0</v>
      </c>
      <c r="X12" s="244">
        <f>SUM(X8:X11)</f>
        <v>0</v>
      </c>
      <c r="Y12" s="406"/>
      <c r="Z12" s="244">
        <f>SUM(Z8:Z11)</f>
        <v>0</v>
      </c>
      <c r="AA12" s="422">
        <f>SUM(M12,Y12)</f>
        <v>0</v>
      </c>
    </row>
    <row r="13" spans="1:27" ht="15" customHeight="1" x14ac:dyDescent="0.25">
      <c r="L13" s="128"/>
      <c r="M13" s="128"/>
      <c r="N13" s="131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31"/>
      <c r="Z13" s="128"/>
      <c r="AA13" s="407"/>
    </row>
    <row r="14" spans="1:27" ht="15" customHeight="1" x14ac:dyDescent="0.25"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</row>
    <row r="15" spans="1:27" ht="15" customHeight="1" x14ac:dyDescent="0.25"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</row>
    <row r="16" spans="1:27" ht="15" customHeight="1" x14ac:dyDescent="0.25">
      <c r="E16" s="604"/>
      <c r="F16" s="604"/>
      <c r="G16" s="604"/>
      <c r="H16" s="604"/>
      <c r="L16" s="128"/>
      <c r="M16" s="128"/>
      <c r="N16" s="128"/>
      <c r="O16" s="607" t="s">
        <v>195</v>
      </c>
      <c r="P16" s="607"/>
      <c r="Q16" s="607"/>
      <c r="R16" s="607"/>
      <c r="S16" s="159"/>
      <c r="T16" s="159"/>
      <c r="U16" s="159"/>
      <c r="V16" s="159"/>
      <c r="W16" s="159"/>
      <c r="X16" s="128"/>
      <c r="Y16" s="128"/>
      <c r="Z16" s="128"/>
      <c r="AA16" s="128"/>
    </row>
    <row r="17" spans="1:27" ht="15" customHeight="1" x14ac:dyDescent="0.25">
      <c r="E17" s="624" t="s">
        <v>193</v>
      </c>
      <c r="F17" s="624"/>
      <c r="G17" s="624"/>
      <c r="H17" s="624"/>
      <c r="L17" s="128"/>
      <c r="M17" s="128"/>
      <c r="N17" s="128"/>
      <c r="O17" s="128"/>
      <c r="P17" s="128"/>
      <c r="Q17" s="128"/>
      <c r="R17" s="128"/>
      <c r="S17" s="624" t="s">
        <v>194</v>
      </c>
      <c r="T17" s="624"/>
      <c r="U17" s="624"/>
      <c r="V17" s="624"/>
      <c r="W17" s="624"/>
      <c r="X17" s="128"/>
      <c r="Y17" s="128"/>
      <c r="Z17" s="128"/>
      <c r="AA17" s="128"/>
    </row>
    <row r="18" spans="1:27" ht="15" customHeight="1" x14ac:dyDescent="0.25"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</row>
    <row r="19" spans="1:27" ht="15" customHeight="1" x14ac:dyDescent="0.25"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</row>
    <row r="20" spans="1:27" ht="14.4" x14ac:dyDescent="0.3">
      <c r="A20" s="586" t="s">
        <v>703</v>
      </c>
      <c r="B20" s="586"/>
      <c r="C20" s="586"/>
      <c r="D20" s="586"/>
      <c r="E20" s="586"/>
      <c r="F20" s="586"/>
      <c r="G20" s="586"/>
      <c r="H20" s="586"/>
      <c r="I20" s="586"/>
      <c r="J20" s="586"/>
      <c r="K20" s="586"/>
      <c r="L20" s="586"/>
      <c r="M20" s="586"/>
      <c r="N20" s="586"/>
      <c r="O20" s="586"/>
      <c r="P20" s="586"/>
      <c r="Q20" s="586"/>
      <c r="R20" s="586"/>
      <c r="S20" s="586"/>
      <c r="T20" s="586"/>
      <c r="U20" s="586"/>
      <c r="V20" s="586"/>
      <c r="W20" s="586"/>
      <c r="X20" s="586"/>
      <c r="Y20" s="586"/>
      <c r="Z20" s="586"/>
      <c r="AA20" s="587"/>
    </row>
    <row r="21" spans="1:27" ht="4.95" customHeight="1" x14ac:dyDescent="0.25"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17"/>
    </row>
    <row r="22" spans="1:27" ht="18.45" customHeight="1" thickBot="1" x14ac:dyDescent="0.3">
      <c r="A22" s="625" t="s">
        <v>196</v>
      </c>
      <c r="B22" s="625"/>
      <c r="C22" s="625"/>
      <c r="D22" s="625"/>
      <c r="E22" s="625"/>
      <c r="F22" s="625"/>
      <c r="G22" s="625"/>
      <c r="H22" s="625"/>
      <c r="I22" s="625"/>
      <c r="J22" s="625"/>
      <c r="K22" s="625"/>
      <c r="L22" s="625"/>
      <c r="M22" s="625"/>
      <c r="N22" s="625"/>
      <c r="O22" s="625"/>
      <c r="P22" s="625"/>
      <c r="Q22" s="625"/>
      <c r="R22" s="625"/>
      <c r="S22" s="625"/>
      <c r="T22" s="625"/>
      <c r="U22" s="625"/>
      <c r="V22" s="625"/>
      <c r="W22" s="625"/>
      <c r="X22" s="625"/>
      <c r="Y22" s="625"/>
      <c r="Z22" s="625"/>
      <c r="AA22" s="626"/>
    </row>
    <row r="23" spans="1:27" ht="16.2" thickBot="1" x14ac:dyDescent="0.3">
      <c r="A23" s="627" t="s">
        <v>161</v>
      </c>
      <c r="B23" s="628"/>
      <c r="C23" s="631" t="s">
        <v>116</v>
      </c>
      <c r="D23" s="632"/>
      <c r="E23" s="632"/>
      <c r="F23" s="633"/>
      <c r="G23" s="633"/>
      <c r="H23" s="633"/>
      <c r="I23" s="632"/>
      <c r="J23" s="632"/>
      <c r="K23" s="632"/>
      <c r="L23" s="632"/>
      <c r="M23" s="634"/>
      <c r="N23" s="635" t="s">
        <v>133</v>
      </c>
      <c r="O23" s="636"/>
      <c r="P23" s="636"/>
      <c r="Q23" s="636"/>
      <c r="R23" s="636"/>
      <c r="S23" s="637"/>
      <c r="T23" s="636"/>
      <c r="U23" s="636"/>
      <c r="V23" s="636"/>
      <c r="W23" s="636"/>
      <c r="X23" s="636"/>
      <c r="Y23" s="638"/>
      <c r="Z23" s="639" t="s">
        <v>192</v>
      </c>
      <c r="AA23" s="640"/>
    </row>
    <row r="24" spans="1:27" ht="198" thickBot="1" x14ac:dyDescent="0.3">
      <c r="A24" s="629"/>
      <c r="B24" s="630"/>
      <c r="C24" s="368" t="s">
        <v>162</v>
      </c>
      <c r="D24" s="369" t="s">
        <v>163</v>
      </c>
      <c r="E24" s="370" t="s">
        <v>164</v>
      </c>
      <c r="F24" s="369" t="s">
        <v>165</v>
      </c>
      <c r="G24" s="369" t="s">
        <v>166</v>
      </c>
      <c r="H24" s="369" t="s">
        <v>167</v>
      </c>
      <c r="I24" s="369" t="s">
        <v>168</v>
      </c>
      <c r="J24" s="369" t="s">
        <v>169</v>
      </c>
      <c r="K24" s="371" t="s">
        <v>170</v>
      </c>
      <c r="L24" s="372" t="s">
        <v>171</v>
      </c>
      <c r="M24" s="373" t="s">
        <v>172</v>
      </c>
      <c r="N24" s="374" t="s">
        <v>178</v>
      </c>
      <c r="O24" s="374" t="s">
        <v>179</v>
      </c>
      <c r="P24" s="369" t="s">
        <v>180</v>
      </c>
      <c r="Q24" s="369" t="s">
        <v>181</v>
      </c>
      <c r="R24" s="369" t="s">
        <v>182</v>
      </c>
      <c r="S24" s="369" t="s">
        <v>183</v>
      </c>
      <c r="T24" s="375" t="s">
        <v>184</v>
      </c>
      <c r="U24" s="374" t="s">
        <v>185</v>
      </c>
      <c r="V24" s="376" t="s">
        <v>186</v>
      </c>
      <c r="W24" s="377" t="s">
        <v>187</v>
      </c>
      <c r="X24" s="373" t="s">
        <v>188</v>
      </c>
      <c r="Y24" s="378" t="s">
        <v>189</v>
      </c>
      <c r="Z24" s="373" t="s">
        <v>190</v>
      </c>
      <c r="AA24" s="378" t="s">
        <v>191</v>
      </c>
    </row>
    <row r="25" spans="1:27" ht="30" customHeight="1" x14ac:dyDescent="0.25">
      <c r="A25" s="615" t="s">
        <v>197</v>
      </c>
      <c r="B25" s="616"/>
      <c r="C25" s="379"/>
      <c r="D25" s="380"/>
      <c r="E25" s="380"/>
      <c r="F25" s="380"/>
      <c r="G25" s="380"/>
      <c r="H25" s="380"/>
      <c r="I25" s="380"/>
      <c r="J25" s="380"/>
      <c r="K25" s="381"/>
      <c r="L25" s="427">
        <f>SUM(C25:K25)</f>
        <v>0</v>
      </c>
      <c r="M25" s="382"/>
      <c r="N25" s="383"/>
      <c r="O25" s="384"/>
      <c r="P25" s="385"/>
      <c r="Q25" s="385"/>
      <c r="R25" s="385"/>
      <c r="S25" s="380"/>
      <c r="T25" s="380"/>
      <c r="U25" s="380"/>
      <c r="V25" s="380"/>
      <c r="W25" s="386"/>
      <c r="X25" s="417">
        <f>SUM(N25:W25)</f>
        <v>0</v>
      </c>
      <c r="Y25" s="387"/>
      <c r="Z25" s="417">
        <f>SUM(L25,X25)</f>
        <v>0</v>
      </c>
      <c r="AA25" s="365"/>
    </row>
    <row r="26" spans="1:27" ht="30" customHeight="1" x14ac:dyDescent="0.25">
      <c r="A26" s="617" t="s">
        <v>198</v>
      </c>
      <c r="B26" s="618"/>
      <c r="C26" s="328"/>
      <c r="D26" s="388"/>
      <c r="E26" s="388"/>
      <c r="F26" s="388"/>
      <c r="G26" s="388"/>
      <c r="H26" s="388"/>
      <c r="I26" s="388"/>
      <c r="J26" s="388"/>
      <c r="K26" s="389"/>
      <c r="L26" s="419">
        <f t="shared" ref="L26:L31" si="5">SUM(C26:K26)</f>
        <v>0</v>
      </c>
      <c r="M26" s="362"/>
      <c r="N26" s="328"/>
      <c r="O26" s="388"/>
      <c r="P26" s="388"/>
      <c r="Q26" s="388"/>
      <c r="R26" s="388"/>
      <c r="S26" s="390"/>
      <c r="T26" s="388"/>
      <c r="U26" s="388"/>
      <c r="V26" s="388"/>
      <c r="W26" s="391"/>
      <c r="X26" s="419">
        <f t="shared" ref="X26:X32" si="6">SUM(N26:W26)</f>
        <v>0</v>
      </c>
      <c r="Y26" s="392"/>
      <c r="Z26" s="419">
        <f t="shared" ref="Z26:Z32" si="7">SUM(L26,X26)</f>
        <v>0</v>
      </c>
      <c r="AA26" s="363"/>
    </row>
    <row r="27" spans="1:27" ht="30" customHeight="1" x14ac:dyDescent="0.25">
      <c r="A27" s="617" t="s">
        <v>199</v>
      </c>
      <c r="B27" s="619"/>
      <c r="C27" s="393"/>
      <c r="D27" s="388"/>
      <c r="E27" s="388"/>
      <c r="F27" s="388"/>
      <c r="G27" s="388"/>
      <c r="H27" s="388"/>
      <c r="I27" s="388"/>
      <c r="J27" s="388"/>
      <c r="K27" s="389"/>
      <c r="L27" s="419">
        <f t="shared" si="5"/>
        <v>0</v>
      </c>
      <c r="M27" s="362"/>
      <c r="N27" s="328"/>
      <c r="O27" s="388"/>
      <c r="P27" s="385"/>
      <c r="Q27" s="385"/>
      <c r="R27" s="385"/>
      <c r="S27" s="385"/>
      <c r="T27" s="385"/>
      <c r="U27" s="385"/>
      <c r="V27" s="385"/>
      <c r="W27" s="394"/>
      <c r="X27" s="418">
        <f t="shared" si="6"/>
        <v>0</v>
      </c>
      <c r="Y27" s="353"/>
      <c r="Z27" s="418">
        <f t="shared" si="7"/>
        <v>0</v>
      </c>
      <c r="AA27" s="117"/>
    </row>
    <row r="28" spans="1:27" ht="30" customHeight="1" x14ac:dyDescent="0.25">
      <c r="A28" s="620" t="s">
        <v>200</v>
      </c>
      <c r="B28" s="621"/>
      <c r="C28" s="393"/>
      <c r="D28" s="388"/>
      <c r="E28" s="388"/>
      <c r="F28" s="388"/>
      <c r="G28" s="388"/>
      <c r="H28" s="388"/>
      <c r="I28" s="388"/>
      <c r="J28" s="388"/>
      <c r="K28" s="389"/>
      <c r="L28" s="419">
        <f t="shared" si="5"/>
        <v>0</v>
      </c>
      <c r="M28" s="353"/>
      <c r="N28" s="400"/>
      <c r="O28" s="385"/>
      <c r="P28" s="401"/>
      <c r="Q28" s="401"/>
      <c r="R28" s="401"/>
      <c r="S28" s="401"/>
      <c r="T28" s="401"/>
      <c r="U28" s="388"/>
      <c r="V28" s="388"/>
      <c r="W28" s="391"/>
      <c r="X28" s="419">
        <f t="shared" si="6"/>
        <v>0</v>
      </c>
      <c r="Y28" s="392"/>
      <c r="Z28" s="418">
        <f t="shared" si="7"/>
        <v>0</v>
      </c>
      <c r="AA28" s="404"/>
    </row>
    <row r="29" spans="1:27" ht="30" customHeight="1" x14ac:dyDescent="0.25">
      <c r="A29" s="622" t="s">
        <v>201</v>
      </c>
      <c r="B29" s="623"/>
      <c r="C29" s="408"/>
      <c r="D29" s="388"/>
      <c r="E29" s="388"/>
      <c r="F29" s="388"/>
      <c r="G29" s="388"/>
      <c r="H29" s="388"/>
      <c r="I29" s="388"/>
      <c r="J29" s="388"/>
      <c r="K29" s="389"/>
      <c r="L29" s="419">
        <f t="shared" si="5"/>
        <v>0</v>
      </c>
      <c r="M29" s="362"/>
      <c r="N29" s="409"/>
      <c r="O29" s="410"/>
      <c r="P29" s="388"/>
      <c r="Q29" s="388"/>
      <c r="R29" s="328"/>
      <c r="S29" s="388"/>
      <c r="T29" s="409"/>
      <c r="U29" s="388"/>
      <c r="V29" s="388"/>
      <c r="W29" s="391"/>
      <c r="X29" s="419">
        <f t="shared" si="6"/>
        <v>0</v>
      </c>
      <c r="Y29" s="362"/>
      <c r="Z29" s="418">
        <f t="shared" si="7"/>
        <v>0</v>
      </c>
      <c r="AA29" s="363"/>
    </row>
    <row r="30" spans="1:27" ht="30" customHeight="1" x14ac:dyDescent="0.25">
      <c r="A30" s="608" t="s">
        <v>202</v>
      </c>
      <c r="B30" s="609"/>
      <c r="C30" s="328"/>
      <c r="D30" s="388"/>
      <c r="E30" s="388"/>
      <c r="F30" s="388"/>
      <c r="G30" s="388"/>
      <c r="H30" s="388"/>
      <c r="I30" s="388"/>
      <c r="J30" s="388"/>
      <c r="K30" s="389"/>
      <c r="L30" s="419">
        <f t="shared" si="5"/>
        <v>0</v>
      </c>
      <c r="M30" s="362"/>
      <c r="N30" s="364"/>
      <c r="O30" s="401"/>
      <c r="P30" s="401"/>
      <c r="Q30" s="385"/>
      <c r="R30" s="401"/>
      <c r="S30" s="401"/>
      <c r="T30" s="364"/>
      <c r="U30" s="401"/>
      <c r="V30" s="401"/>
      <c r="W30" s="391"/>
      <c r="X30" s="419">
        <f t="shared" si="6"/>
        <v>0</v>
      </c>
      <c r="Y30" s="362"/>
      <c r="Z30" s="419">
        <f t="shared" si="7"/>
        <v>0</v>
      </c>
      <c r="AA30" s="121"/>
    </row>
    <row r="31" spans="1:27" ht="30" customHeight="1" x14ac:dyDescent="0.25">
      <c r="A31" s="610" t="s">
        <v>203</v>
      </c>
      <c r="B31" s="610"/>
      <c r="C31" s="393"/>
      <c r="D31" s="388"/>
      <c r="E31" s="388"/>
      <c r="F31" s="388"/>
      <c r="G31" s="388"/>
      <c r="H31" s="388"/>
      <c r="I31" s="388"/>
      <c r="J31" s="388"/>
      <c r="K31" s="389"/>
      <c r="L31" s="419">
        <f t="shared" si="5"/>
        <v>0</v>
      </c>
      <c r="M31" s="362"/>
      <c r="N31" s="328"/>
      <c r="O31" s="388"/>
      <c r="P31" s="388"/>
      <c r="Q31" s="388"/>
      <c r="R31" s="388"/>
      <c r="S31" s="388"/>
      <c r="T31" s="328"/>
      <c r="U31" s="388"/>
      <c r="V31" s="388"/>
      <c r="W31" s="391"/>
      <c r="X31" s="419">
        <f t="shared" si="6"/>
        <v>0</v>
      </c>
      <c r="Y31" s="362"/>
      <c r="Z31" s="418">
        <f t="shared" si="7"/>
        <v>0</v>
      </c>
      <c r="AA31" s="363"/>
    </row>
    <row r="32" spans="1:27" ht="30" customHeight="1" thickBot="1" x14ac:dyDescent="0.3">
      <c r="A32" s="611" t="s">
        <v>204</v>
      </c>
      <c r="B32" s="611"/>
      <c r="C32" s="338"/>
      <c r="D32" s="397"/>
      <c r="E32" s="397"/>
      <c r="F32" s="397"/>
      <c r="G32" s="397"/>
      <c r="H32" s="397"/>
      <c r="I32" s="397"/>
      <c r="J32" s="397"/>
      <c r="K32" s="411"/>
      <c r="L32" s="423">
        <f>SUM(C32:K32)</f>
        <v>0</v>
      </c>
      <c r="M32" s="412"/>
      <c r="N32" s="342"/>
      <c r="O32" s="396"/>
      <c r="P32" s="396"/>
      <c r="Q32" s="413"/>
      <c r="R32" s="397"/>
      <c r="S32" s="396"/>
      <c r="T32" s="342"/>
      <c r="U32" s="396"/>
      <c r="V32" s="396"/>
      <c r="W32" s="394"/>
      <c r="X32" s="418">
        <f t="shared" si="6"/>
        <v>0</v>
      </c>
      <c r="Y32" s="414"/>
      <c r="Z32" s="418">
        <f t="shared" si="7"/>
        <v>0</v>
      </c>
      <c r="AA32" s="117"/>
    </row>
    <row r="33" spans="1:27" ht="30" customHeight="1" thickBot="1" x14ac:dyDescent="0.3">
      <c r="A33" s="612" t="s">
        <v>205</v>
      </c>
      <c r="B33" s="612"/>
      <c r="C33" s="424">
        <f>SUM(C25:C32)</f>
        <v>0</v>
      </c>
      <c r="D33" s="424">
        <f t="shared" ref="D33:K33" si="8">SUM(D25:D32)</f>
        <v>0</v>
      </c>
      <c r="E33" s="424">
        <f t="shared" si="8"/>
        <v>0</v>
      </c>
      <c r="F33" s="424">
        <f t="shared" si="8"/>
        <v>0</v>
      </c>
      <c r="G33" s="424">
        <f t="shared" si="8"/>
        <v>0</v>
      </c>
      <c r="H33" s="424">
        <f t="shared" si="8"/>
        <v>0</v>
      </c>
      <c r="I33" s="424">
        <f t="shared" si="8"/>
        <v>0</v>
      </c>
      <c r="J33" s="424">
        <f t="shared" si="8"/>
        <v>0</v>
      </c>
      <c r="K33" s="424">
        <f t="shared" si="8"/>
        <v>0</v>
      </c>
      <c r="L33" s="244">
        <f>SUM(L25:L32)</f>
        <v>0</v>
      </c>
      <c r="M33" s="415"/>
      <c r="N33" s="425">
        <f>SUM(N25:N32)</f>
        <v>0</v>
      </c>
      <c r="O33" s="425">
        <f t="shared" ref="O33:W33" si="9">SUM(O25:O32)</f>
        <v>0</v>
      </c>
      <c r="P33" s="425">
        <f t="shared" si="9"/>
        <v>0</v>
      </c>
      <c r="Q33" s="425">
        <f t="shared" si="9"/>
        <v>0</v>
      </c>
      <c r="R33" s="425">
        <f t="shared" si="9"/>
        <v>0</v>
      </c>
      <c r="S33" s="425">
        <f t="shared" si="9"/>
        <v>0</v>
      </c>
      <c r="T33" s="425">
        <f t="shared" si="9"/>
        <v>0</v>
      </c>
      <c r="U33" s="425">
        <f t="shared" si="9"/>
        <v>0</v>
      </c>
      <c r="V33" s="425">
        <f t="shared" si="9"/>
        <v>0</v>
      </c>
      <c r="W33" s="425">
        <f t="shared" si="9"/>
        <v>0</v>
      </c>
      <c r="X33" s="257">
        <f>SUM(X25:X32)</f>
        <v>0</v>
      </c>
      <c r="Y33" s="405"/>
      <c r="Z33" s="244">
        <f>SUM(Z25:Z32)</f>
        <v>0</v>
      </c>
      <c r="AA33" s="422">
        <f>SUM(M33,Y33)</f>
        <v>0</v>
      </c>
    </row>
    <row r="34" spans="1:27" ht="30" customHeight="1" thickBot="1" x14ac:dyDescent="0.3">
      <c r="A34" s="613" t="s">
        <v>66</v>
      </c>
      <c r="B34" s="614"/>
      <c r="C34" s="425">
        <f>SUM(C12,C33)</f>
        <v>0</v>
      </c>
      <c r="D34" s="425">
        <f t="shared" ref="D34:K34" si="10">SUM(D12,D33)</f>
        <v>0</v>
      </c>
      <c r="E34" s="425">
        <f t="shared" si="10"/>
        <v>0</v>
      </c>
      <c r="F34" s="425">
        <f t="shared" si="10"/>
        <v>0</v>
      </c>
      <c r="G34" s="425">
        <f t="shared" si="10"/>
        <v>0</v>
      </c>
      <c r="H34" s="425">
        <f t="shared" si="10"/>
        <v>0</v>
      </c>
      <c r="I34" s="425">
        <f t="shared" si="10"/>
        <v>0</v>
      </c>
      <c r="J34" s="425">
        <f t="shared" si="10"/>
        <v>0</v>
      </c>
      <c r="K34" s="425">
        <f t="shared" si="10"/>
        <v>0</v>
      </c>
      <c r="L34" s="244">
        <f>SUM(L12,L33)</f>
        <v>0</v>
      </c>
      <c r="M34" s="406"/>
      <c r="N34" s="425">
        <f>SUM(N12,N33)</f>
        <v>0</v>
      </c>
      <c r="O34" s="425">
        <f t="shared" ref="O34:W34" si="11">SUM(O12,O33)</f>
        <v>0</v>
      </c>
      <c r="P34" s="425">
        <f t="shared" si="11"/>
        <v>0</v>
      </c>
      <c r="Q34" s="425">
        <f t="shared" si="11"/>
        <v>0</v>
      </c>
      <c r="R34" s="425">
        <f t="shared" si="11"/>
        <v>0</v>
      </c>
      <c r="S34" s="425">
        <f t="shared" si="11"/>
        <v>0</v>
      </c>
      <c r="T34" s="425">
        <f t="shared" si="11"/>
        <v>0</v>
      </c>
      <c r="U34" s="425">
        <f t="shared" si="11"/>
        <v>0</v>
      </c>
      <c r="V34" s="425">
        <f t="shared" si="11"/>
        <v>0</v>
      </c>
      <c r="W34" s="425">
        <f t="shared" si="11"/>
        <v>0</v>
      </c>
      <c r="X34" s="244">
        <f>SUM(X12,X33)</f>
        <v>0</v>
      </c>
      <c r="Y34" s="426">
        <f>SUM(Y33,Y12)</f>
        <v>0</v>
      </c>
      <c r="Z34" s="244">
        <f>SUM(Z33,Z12)</f>
        <v>0</v>
      </c>
      <c r="AA34" s="422">
        <f>SUM(M34,Y34)</f>
        <v>0</v>
      </c>
    </row>
    <row r="35" spans="1:27" ht="15" customHeight="1" x14ac:dyDescent="0.25"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17"/>
    </row>
    <row r="36" spans="1:27" ht="15" customHeight="1" x14ac:dyDescent="0.25">
      <c r="E36" s="604"/>
      <c r="F36" s="604"/>
      <c r="G36" s="604"/>
      <c r="H36" s="604"/>
      <c r="L36" s="128"/>
      <c r="M36" s="128"/>
      <c r="N36" s="128"/>
      <c r="O36" s="607" t="s">
        <v>195</v>
      </c>
      <c r="P36" s="607"/>
      <c r="Q36" s="607"/>
      <c r="R36" s="607"/>
      <c r="S36" s="416"/>
      <c r="T36" s="416"/>
      <c r="U36" s="416"/>
      <c r="V36" s="416"/>
      <c r="W36" s="416"/>
      <c r="X36" s="128"/>
      <c r="Y36" s="128"/>
      <c r="Z36" s="128"/>
      <c r="AA36" s="117"/>
    </row>
    <row r="37" spans="1:27" ht="15" customHeight="1" x14ac:dyDescent="0.25">
      <c r="E37" s="605" t="s">
        <v>193</v>
      </c>
      <c r="F37" s="605"/>
      <c r="G37" s="605"/>
      <c r="H37" s="605"/>
      <c r="L37" s="128"/>
      <c r="M37" s="128"/>
      <c r="N37" s="128"/>
      <c r="O37" s="128"/>
      <c r="P37" s="128"/>
      <c r="Q37" s="128"/>
      <c r="R37" s="128"/>
      <c r="S37" s="606" t="s">
        <v>194</v>
      </c>
      <c r="T37" s="606"/>
      <c r="U37" s="606"/>
      <c r="V37" s="606"/>
      <c r="W37" s="606"/>
      <c r="X37" s="128"/>
      <c r="Y37" s="128"/>
      <c r="Z37" s="128"/>
      <c r="AA37" s="117"/>
    </row>
    <row r="38" spans="1:27" ht="15" customHeight="1" x14ac:dyDescent="0.25">
      <c r="L38" s="128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21"/>
    </row>
  </sheetData>
  <sheetProtection password="C05F" sheet="1" objects="1" scenarios="1"/>
  <mergeCells count="37">
    <mergeCell ref="A1:AA1"/>
    <mergeCell ref="A20:AA20"/>
    <mergeCell ref="A3:AA3"/>
    <mergeCell ref="A4:AA4"/>
    <mergeCell ref="A6:B7"/>
    <mergeCell ref="C6:M6"/>
    <mergeCell ref="N6:Y6"/>
    <mergeCell ref="Z6:AA6"/>
    <mergeCell ref="A5:AA5"/>
    <mergeCell ref="A8:B8"/>
    <mergeCell ref="A9:B9"/>
    <mergeCell ref="A10:B10"/>
    <mergeCell ref="A11:B11"/>
    <mergeCell ref="A12:B12"/>
    <mergeCell ref="E16:H16"/>
    <mergeCell ref="E17:H17"/>
    <mergeCell ref="S17:W17"/>
    <mergeCell ref="O16:R16"/>
    <mergeCell ref="A22:AA22"/>
    <mergeCell ref="A23:B24"/>
    <mergeCell ref="C23:M23"/>
    <mergeCell ref="N23:Y23"/>
    <mergeCell ref="Z23:AA23"/>
    <mergeCell ref="A25:B25"/>
    <mergeCell ref="A26:B26"/>
    <mergeCell ref="A27:B27"/>
    <mergeCell ref="A28:B28"/>
    <mergeCell ref="A29:B29"/>
    <mergeCell ref="E36:H36"/>
    <mergeCell ref="E37:H37"/>
    <mergeCell ref="S37:W37"/>
    <mergeCell ref="O36:R36"/>
    <mergeCell ref="A30:B30"/>
    <mergeCell ref="A31:B31"/>
    <mergeCell ref="A32:B32"/>
    <mergeCell ref="A33:B33"/>
    <mergeCell ref="A34:B34"/>
  </mergeCells>
  <pageMargins left="1.1811023622047245" right="0.39370078740157483" top="0.78740157480314965" bottom="0.78740157480314965" header="0.11811023622047245" footer="0.31496062992125984"/>
  <pageSetup paperSize="9" scale="53" orientation="landscape" verticalDpi="0" r:id="rId1"/>
  <rowBreaks count="1" manualBreakCount="1">
    <brk id="1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FF0000"/>
  </sheetPr>
  <dimension ref="A1:AA37"/>
  <sheetViews>
    <sheetView showZeros="0" view="pageBreakPreview" topLeftCell="A7" zoomScale="84" zoomScaleNormal="61" zoomScaleSheetLayoutView="115" workbookViewId="0">
      <selection activeCell="A20" sqref="A20"/>
    </sheetView>
  </sheetViews>
  <sheetFormatPr defaultRowHeight="13.8" x14ac:dyDescent="0.25"/>
  <cols>
    <col min="1" max="1" width="7.6640625" style="116" customWidth="1"/>
    <col min="2" max="2" width="5.6640625" style="116" customWidth="1"/>
    <col min="3" max="27" width="7.77734375" style="116" customWidth="1"/>
    <col min="28" max="16384" width="8.88671875" style="116"/>
  </cols>
  <sheetData>
    <row r="1" spans="1:27" ht="14.4" customHeight="1" x14ac:dyDescent="0.3">
      <c r="A1" s="586" t="s">
        <v>210</v>
      </c>
      <c r="B1" s="641"/>
      <c r="C1" s="641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1"/>
      <c r="Y1" s="641"/>
      <c r="Z1" s="641"/>
      <c r="AA1" s="642"/>
    </row>
    <row r="2" spans="1:27" ht="4.95" customHeight="1" x14ac:dyDescent="0.25">
      <c r="A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17"/>
    </row>
    <row r="3" spans="1:27" ht="30" customHeight="1" x14ac:dyDescent="0.25">
      <c r="A3" s="644" t="s">
        <v>207</v>
      </c>
      <c r="B3" s="644"/>
      <c r="C3" s="644"/>
      <c r="D3" s="644"/>
      <c r="E3" s="644"/>
      <c r="F3" s="644"/>
      <c r="G3" s="645"/>
      <c r="H3" s="645"/>
      <c r="I3" s="645"/>
      <c r="J3" s="645"/>
      <c r="K3" s="645"/>
      <c r="L3" s="645"/>
      <c r="M3" s="645"/>
      <c r="N3" s="646"/>
      <c r="O3" s="646"/>
      <c r="P3" s="646"/>
      <c r="Q3" s="646"/>
      <c r="R3" s="646"/>
      <c r="S3" s="646"/>
      <c r="T3" s="646"/>
      <c r="U3" s="646"/>
      <c r="V3" s="646"/>
      <c r="W3" s="646"/>
      <c r="X3" s="646"/>
      <c r="Y3" s="646"/>
      <c r="Z3" s="646"/>
      <c r="AA3" s="646"/>
    </row>
    <row r="4" spans="1:27" ht="18.45" customHeight="1" thickBot="1" x14ac:dyDescent="0.3">
      <c r="A4" s="625" t="s">
        <v>208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A4" s="626"/>
    </row>
    <row r="5" spans="1:27" ht="25.5" customHeight="1" thickBot="1" x14ac:dyDescent="0.3">
      <c r="A5" s="627" t="s">
        <v>161</v>
      </c>
      <c r="B5" s="628"/>
      <c r="C5" s="631" t="s">
        <v>116</v>
      </c>
      <c r="D5" s="632"/>
      <c r="E5" s="632"/>
      <c r="F5" s="633"/>
      <c r="G5" s="633"/>
      <c r="H5" s="633"/>
      <c r="I5" s="632"/>
      <c r="J5" s="632"/>
      <c r="K5" s="632"/>
      <c r="L5" s="632"/>
      <c r="M5" s="634"/>
      <c r="N5" s="635" t="s">
        <v>133</v>
      </c>
      <c r="O5" s="636"/>
      <c r="P5" s="636"/>
      <c r="Q5" s="636"/>
      <c r="R5" s="636"/>
      <c r="S5" s="637"/>
      <c r="T5" s="636"/>
      <c r="U5" s="636"/>
      <c r="V5" s="636"/>
      <c r="W5" s="636"/>
      <c r="X5" s="636"/>
      <c r="Y5" s="638"/>
      <c r="Z5" s="639" t="s">
        <v>192</v>
      </c>
      <c r="AA5" s="640"/>
    </row>
    <row r="6" spans="1:27" ht="171.6" customHeight="1" thickBot="1" x14ac:dyDescent="0.3">
      <c r="A6" s="629"/>
      <c r="B6" s="630"/>
      <c r="C6" s="368" t="s">
        <v>162</v>
      </c>
      <c r="D6" s="369" t="s">
        <v>163</v>
      </c>
      <c r="E6" s="370" t="s">
        <v>164</v>
      </c>
      <c r="F6" s="369" t="s">
        <v>165</v>
      </c>
      <c r="G6" s="369" t="s">
        <v>166</v>
      </c>
      <c r="H6" s="369" t="s">
        <v>167</v>
      </c>
      <c r="I6" s="369" t="s">
        <v>168</v>
      </c>
      <c r="J6" s="369" t="s">
        <v>169</v>
      </c>
      <c r="K6" s="371" t="s">
        <v>170</v>
      </c>
      <c r="L6" s="372" t="s">
        <v>171</v>
      </c>
      <c r="M6" s="373" t="s">
        <v>172</v>
      </c>
      <c r="N6" s="374" t="s">
        <v>178</v>
      </c>
      <c r="O6" s="374" t="s">
        <v>179</v>
      </c>
      <c r="P6" s="369" t="s">
        <v>180</v>
      </c>
      <c r="Q6" s="369" t="s">
        <v>181</v>
      </c>
      <c r="R6" s="369" t="s">
        <v>182</v>
      </c>
      <c r="S6" s="369" t="s">
        <v>183</v>
      </c>
      <c r="T6" s="375" t="s">
        <v>184</v>
      </c>
      <c r="U6" s="374" t="s">
        <v>185</v>
      </c>
      <c r="V6" s="376" t="s">
        <v>186</v>
      </c>
      <c r="W6" s="377" t="s">
        <v>187</v>
      </c>
      <c r="X6" s="373" t="s">
        <v>188</v>
      </c>
      <c r="Y6" s="378" t="s">
        <v>189</v>
      </c>
      <c r="Z6" s="373" t="s">
        <v>190</v>
      </c>
      <c r="AA6" s="378" t="s">
        <v>191</v>
      </c>
    </row>
    <row r="7" spans="1:27" ht="30" customHeight="1" x14ac:dyDescent="0.25">
      <c r="A7" s="647" t="s">
        <v>173</v>
      </c>
      <c r="B7" s="648"/>
      <c r="C7" s="379"/>
      <c r="D7" s="380"/>
      <c r="E7" s="380"/>
      <c r="F7" s="380"/>
      <c r="G7" s="380"/>
      <c r="H7" s="380"/>
      <c r="I7" s="380"/>
      <c r="J7" s="380"/>
      <c r="K7" s="381"/>
      <c r="L7" s="417">
        <f>SUM(C7:K7)</f>
        <v>0</v>
      </c>
      <c r="M7" s="428"/>
      <c r="N7" s="383"/>
      <c r="O7" s="384"/>
      <c r="P7" s="385"/>
      <c r="Q7" s="385"/>
      <c r="R7" s="385"/>
      <c r="S7" s="380"/>
      <c r="T7" s="380"/>
      <c r="U7" s="380"/>
      <c r="V7" s="380"/>
      <c r="W7" s="386"/>
      <c r="X7" s="417">
        <f>SUM(N7:W7)</f>
        <v>0</v>
      </c>
      <c r="Y7" s="386"/>
      <c r="Z7" s="417">
        <f>SUM(L7,X7)</f>
        <v>0</v>
      </c>
      <c r="AA7" s="429"/>
    </row>
    <row r="8" spans="1:27" ht="30" customHeight="1" x14ac:dyDescent="0.25">
      <c r="A8" s="617" t="s">
        <v>174</v>
      </c>
      <c r="B8" s="618"/>
      <c r="C8" s="328"/>
      <c r="D8" s="388"/>
      <c r="E8" s="388"/>
      <c r="F8" s="388"/>
      <c r="G8" s="388"/>
      <c r="H8" s="388"/>
      <c r="I8" s="388"/>
      <c r="J8" s="388"/>
      <c r="K8" s="389"/>
      <c r="L8" s="419">
        <f t="shared" ref="L8:L10" si="0">SUM(C8:K8)</f>
        <v>0</v>
      </c>
      <c r="M8" s="327"/>
      <c r="N8" s="328"/>
      <c r="O8" s="388"/>
      <c r="P8" s="388"/>
      <c r="Q8" s="388"/>
      <c r="R8" s="388"/>
      <c r="S8" s="390"/>
      <c r="T8" s="388"/>
      <c r="U8" s="388"/>
      <c r="V8" s="388"/>
      <c r="W8" s="391"/>
      <c r="X8" s="419">
        <f t="shared" ref="X8:X10" si="1">SUM(N8:W8)</f>
        <v>0</v>
      </c>
      <c r="Y8" s="391"/>
      <c r="Z8" s="419">
        <f>SUM(L8,X8)</f>
        <v>0</v>
      </c>
      <c r="AA8" s="328"/>
    </row>
    <row r="9" spans="1:27" ht="30" customHeight="1" x14ac:dyDescent="0.25">
      <c r="A9" s="617" t="s">
        <v>175</v>
      </c>
      <c r="B9" s="619"/>
      <c r="C9" s="393"/>
      <c r="D9" s="388"/>
      <c r="E9" s="388"/>
      <c r="F9" s="388"/>
      <c r="G9" s="388"/>
      <c r="H9" s="388"/>
      <c r="I9" s="388"/>
      <c r="J9" s="388"/>
      <c r="K9" s="389"/>
      <c r="L9" s="419">
        <f t="shared" si="0"/>
        <v>0</v>
      </c>
      <c r="M9" s="327"/>
      <c r="N9" s="328"/>
      <c r="O9" s="388"/>
      <c r="P9" s="385"/>
      <c r="Q9" s="385"/>
      <c r="R9" s="385"/>
      <c r="S9" s="385"/>
      <c r="T9" s="385"/>
      <c r="U9" s="385"/>
      <c r="V9" s="385"/>
      <c r="W9" s="394"/>
      <c r="X9" s="419">
        <f t="shared" si="1"/>
        <v>0</v>
      </c>
      <c r="Y9" s="394"/>
      <c r="Z9" s="419">
        <f t="shared" ref="Z9:Z10" si="2">SUM(L9,X9)</f>
        <v>0</v>
      </c>
      <c r="AA9" s="400"/>
    </row>
    <row r="10" spans="1:27" ht="30" customHeight="1" thickBot="1" x14ac:dyDescent="0.3">
      <c r="A10" s="617" t="s">
        <v>176</v>
      </c>
      <c r="B10" s="619"/>
      <c r="C10" s="395"/>
      <c r="D10" s="396"/>
      <c r="E10" s="396"/>
      <c r="F10" s="397"/>
      <c r="G10" s="396"/>
      <c r="H10" s="385"/>
      <c r="I10" s="396"/>
      <c r="J10" s="396"/>
      <c r="K10" s="398"/>
      <c r="L10" s="420">
        <f t="shared" si="0"/>
        <v>0</v>
      </c>
      <c r="M10" s="341"/>
      <c r="N10" s="400"/>
      <c r="O10" s="385"/>
      <c r="P10" s="401"/>
      <c r="Q10" s="401"/>
      <c r="R10" s="401"/>
      <c r="S10" s="401"/>
      <c r="T10" s="401"/>
      <c r="U10" s="401"/>
      <c r="V10" s="401"/>
      <c r="W10" s="402"/>
      <c r="X10" s="418">
        <f t="shared" si="1"/>
        <v>0</v>
      </c>
      <c r="Y10" s="402"/>
      <c r="Z10" s="418">
        <f t="shared" si="2"/>
        <v>0</v>
      </c>
      <c r="AA10" s="364"/>
    </row>
    <row r="11" spans="1:27" ht="30" customHeight="1" thickBot="1" x14ac:dyDescent="0.3">
      <c r="A11" s="649" t="s">
        <v>177</v>
      </c>
      <c r="B11" s="649"/>
      <c r="C11" s="421">
        <f>SUM(C7:C10)</f>
        <v>0</v>
      </c>
      <c r="D11" s="421">
        <f t="shared" ref="D11:K11" si="3">SUM(D7:D10)</f>
        <v>0</v>
      </c>
      <c r="E11" s="421">
        <f t="shared" si="3"/>
        <v>0</v>
      </c>
      <c r="F11" s="421">
        <f t="shared" si="3"/>
        <v>0</v>
      </c>
      <c r="G11" s="421">
        <f t="shared" si="3"/>
        <v>0</v>
      </c>
      <c r="H11" s="421">
        <f t="shared" si="3"/>
        <v>0</v>
      </c>
      <c r="I11" s="421">
        <f t="shared" si="3"/>
        <v>0</v>
      </c>
      <c r="J11" s="421">
        <f t="shared" si="3"/>
        <v>0</v>
      </c>
      <c r="K11" s="421">
        <f t="shared" si="3"/>
        <v>0</v>
      </c>
      <c r="L11" s="244">
        <f>SUM(L7:L10)</f>
        <v>0</v>
      </c>
      <c r="M11" s="405"/>
      <c r="N11" s="421">
        <f>SUM(N7:N10)</f>
        <v>0</v>
      </c>
      <c r="O11" s="421">
        <f t="shared" ref="O11:W11" si="4">SUM(O7:O10)</f>
        <v>0</v>
      </c>
      <c r="P11" s="421">
        <f t="shared" si="4"/>
        <v>0</v>
      </c>
      <c r="Q11" s="421">
        <f t="shared" si="4"/>
        <v>0</v>
      </c>
      <c r="R11" s="421">
        <f t="shared" si="4"/>
        <v>0</v>
      </c>
      <c r="S11" s="421">
        <f t="shared" si="4"/>
        <v>0</v>
      </c>
      <c r="T11" s="421">
        <f t="shared" si="4"/>
        <v>0</v>
      </c>
      <c r="U11" s="421">
        <f t="shared" si="4"/>
        <v>0</v>
      </c>
      <c r="V11" s="421">
        <f t="shared" si="4"/>
        <v>0</v>
      </c>
      <c r="W11" s="421">
        <f t="shared" si="4"/>
        <v>0</v>
      </c>
      <c r="X11" s="244">
        <f>SUM(X7:X10)</f>
        <v>0</v>
      </c>
      <c r="Y11" s="406"/>
      <c r="Z11" s="244">
        <f>SUM(Z7:Z10)</f>
        <v>0</v>
      </c>
      <c r="AA11" s="422">
        <f>SUM(M11,Y11)</f>
        <v>0</v>
      </c>
    </row>
    <row r="12" spans="1:27" ht="15" customHeight="1" x14ac:dyDescent="0.25">
      <c r="L12" s="128"/>
      <c r="M12" s="128"/>
      <c r="N12" s="131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31"/>
      <c r="Z12" s="128"/>
      <c r="AA12" s="407"/>
    </row>
    <row r="13" spans="1:27" ht="15" customHeight="1" x14ac:dyDescent="0.25"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</row>
    <row r="14" spans="1:27" ht="15" customHeight="1" x14ac:dyDescent="0.25"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</row>
    <row r="15" spans="1:27" ht="15" customHeight="1" x14ac:dyDescent="0.25">
      <c r="E15" s="604"/>
      <c r="F15" s="604"/>
      <c r="G15" s="604"/>
      <c r="H15" s="604"/>
      <c r="L15" s="128"/>
      <c r="M15" s="128"/>
      <c r="N15" s="128"/>
      <c r="O15" s="607" t="s">
        <v>195</v>
      </c>
      <c r="P15" s="607"/>
      <c r="Q15" s="607"/>
      <c r="R15" s="607"/>
      <c r="S15" s="159"/>
      <c r="T15" s="159"/>
      <c r="U15" s="159"/>
      <c r="V15" s="159"/>
      <c r="W15" s="159"/>
      <c r="X15" s="128"/>
      <c r="Y15" s="128"/>
      <c r="Z15" s="128"/>
      <c r="AA15" s="128"/>
    </row>
    <row r="16" spans="1:27" ht="15" customHeight="1" x14ac:dyDescent="0.25">
      <c r="E16" s="624" t="s">
        <v>193</v>
      </c>
      <c r="F16" s="624"/>
      <c r="G16" s="624"/>
      <c r="H16" s="624"/>
      <c r="L16" s="128"/>
      <c r="M16" s="128"/>
      <c r="N16" s="128"/>
      <c r="O16" s="128"/>
      <c r="P16" s="128"/>
      <c r="Q16" s="128"/>
      <c r="R16" s="128"/>
      <c r="S16" s="624" t="s">
        <v>194</v>
      </c>
      <c r="T16" s="624"/>
      <c r="U16" s="624"/>
      <c r="V16" s="624"/>
      <c r="W16" s="624"/>
      <c r="X16" s="128"/>
      <c r="Y16" s="128"/>
      <c r="Z16" s="128"/>
      <c r="AA16" s="128"/>
    </row>
    <row r="17" spans="1:27" ht="15" customHeight="1" x14ac:dyDescent="0.25"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</row>
    <row r="18" spans="1:27" ht="15" customHeight="1" x14ac:dyDescent="0.25"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</row>
    <row r="19" spans="1:27" ht="14.4" x14ac:dyDescent="0.3">
      <c r="A19" s="586" t="s">
        <v>219</v>
      </c>
      <c r="B19" s="586"/>
      <c r="C19" s="586"/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  <c r="W19" s="586"/>
      <c r="X19" s="586"/>
      <c r="Y19" s="586"/>
      <c r="Z19" s="586"/>
      <c r="AA19" s="587"/>
    </row>
    <row r="20" spans="1:27" ht="4.95" customHeight="1" x14ac:dyDescent="0.25"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17"/>
    </row>
    <row r="21" spans="1:27" ht="18.45" customHeight="1" thickBot="1" x14ac:dyDescent="0.3">
      <c r="A21" s="625" t="s">
        <v>209</v>
      </c>
      <c r="B21" s="625"/>
      <c r="C21" s="625"/>
      <c r="D21" s="625"/>
      <c r="E21" s="625"/>
      <c r="F21" s="625"/>
      <c r="G21" s="625"/>
      <c r="H21" s="625"/>
      <c r="I21" s="625"/>
      <c r="J21" s="625"/>
      <c r="K21" s="625"/>
      <c r="L21" s="625"/>
      <c r="M21" s="625"/>
      <c r="N21" s="625"/>
      <c r="O21" s="625"/>
      <c r="P21" s="625"/>
      <c r="Q21" s="625"/>
      <c r="R21" s="625"/>
      <c r="S21" s="625"/>
      <c r="T21" s="625"/>
      <c r="U21" s="625"/>
      <c r="V21" s="625"/>
      <c r="W21" s="625"/>
      <c r="X21" s="625"/>
      <c r="Y21" s="625"/>
      <c r="Z21" s="625"/>
      <c r="AA21" s="626"/>
    </row>
    <row r="22" spans="1:27" ht="16.2" thickBot="1" x14ac:dyDescent="0.3">
      <c r="A22" s="627" t="s">
        <v>161</v>
      </c>
      <c r="B22" s="628"/>
      <c r="C22" s="631" t="s">
        <v>116</v>
      </c>
      <c r="D22" s="632"/>
      <c r="E22" s="632"/>
      <c r="F22" s="633"/>
      <c r="G22" s="633"/>
      <c r="H22" s="633"/>
      <c r="I22" s="632"/>
      <c r="J22" s="632"/>
      <c r="K22" s="632"/>
      <c r="L22" s="632"/>
      <c r="M22" s="634"/>
      <c r="N22" s="635" t="s">
        <v>133</v>
      </c>
      <c r="O22" s="636"/>
      <c r="P22" s="636"/>
      <c r="Q22" s="636"/>
      <c r="R22" s="636"/>
      <c r="S22" s="637"/>
      <c r="T22" s="636"/>
      <c r="U22" s="636"/>
      <c r="V22" s="636"/>
      <c r="W22" s="636"/>
      <c r="X22" s="636"/>
      <c r="Y22" s="638"/>
      <c r="Z22" s="639" t="s">
        <v>192</v>
      </c>
      <c r="AA22" s="640"/>
    </row>
    <row r="23" spans="1:27" ht="202.2" thickBot="1" x14ac:dyDescent="0.3">
      <c r="A23" s="629"/>
      <c r="B23" s="630"/>
      <c r="C23" s="368" t="s">
        <v>162</v>
      </c>
      <c r="D23" s="369" t="s">
        <v>163</v>
      </c>
      <c r="E23" s="370" t="s">
        <v>164</v>
      </c>
      <c r="F23" s="369" t="s">
        <v>165</v>
      </c>
      <c r="G23" s="369" t="s">
        <v>166</v>
      </c>
      <c r="H23" s="369" t="s">
        <v>167</v>
      </c>
      <c r="I23" s="369" t="s">
        <v>168</v>
      </c>
      <c r="J23" s="369" t="s">
        <v>169</v>
      </c>
      <c r="K23" s="371" t="s">
        <v>170</v>
      </c>
      <c r="L23" s="372" t="s">
        <v>171</v>
      </c>
      <c r="M23" s="373" t="s">
        <v>172</v>
      </c>
      <c r="N23" s="374" t="s">
        <v>178</v>
      </c>
      <c r="O23" s="374" t="s">
        <v>179</v>
      </c>
      <c r="P23" s="369" t="s">
        <v>180</v>
      </c>
      <c r="Q23" s="369" t="s">
        <v>181</v>
      </c>
      <c r="R23" s="369" t="s">
        <v>182</v>
      </c>
      <c r="S23" s="369" t="s">
        <v>183</v>
      </c>
      <c r="T23" s="375" t="s">
        <v>184</v>
      </c>
      <c r="U23" s="374" t="s">
        <v>185</v>
      </c>
      <c r="V23" s="376" t="s">
        <v>186</v>
      </c>
      <c r="W23" s="377" t="s">
        <v>187</v>
      </c>
      <c r="X23" s="373" t="s">
        <v>188</v>
      </c>
      <c r="Y23" s="378" t="s">
        <v>189</v>
      </c>
      <c r="Z23" s="373" t="s">
        <v>190</v>
      </c>
      <c r="AA23" s="378" t="s">
        <v>191</v>
      </c>
    </row>
    <row r="24" spans="1:27" ht="30" customHeight="1" x14ac:dyDescent="0.25">
      <c r="A24" s="615" t="s">
        <v>197</v>
      </c>
      <c r="B24" s="616"/>
      <c r="C24" s="379"/>
      <c r="D24" s="380"/>
      <c r="E24" s="380"/>
      <c r="F24" s="380"/>
      <c r="G24" s="380"/>
      <c r="H24" s="380"/>
      <c r="I24" s="380"/>
      <c r="J24" s="380"/>
      <c r="K24" s="381"/>
      <c r="L24" s="417">
        <f>SUM(C24:K24)</f>
        <v>0</v>
      </c>
      <c r="M24" s="428"/>
      <c r="N24" s="383"/>
      <c r="O24" s="384"/>
      <c r="P24" s="385"/>
      <c r="Q24" s="385"/>
      <c r="R24" s="385"/>
      <c r="S24" s="380"/>
      <c r="T24" s="380"/>
      <c r="U24" s="380"/>
      <c r="V24" s="380"/>
      <c r="W24" s="386"/>
      <c r="X24" s="441">
        <f>SUM(N24:W24)</f>
        <v>0</v>
      </c>
      <c r="Y24" s="430"/>
      <c r="Z24" s="417">
        <f>SUM(L24,X24)</f>
        <v>0</v>
      </c>
      <c r="AA24" s="431"/>
    </row>
    <row r="25" spans="1:27" ht="30" customHeight="1" x14ac:dyDescent="0.25">
      <c r="A25" s="617" t="s">
        <v>198</v>
      </c>
      <c r="B25" s="618"/>
      <c r="C25" s="328"/>
      <c r="D25" s="388"/>
      <c r="E25" s="388"/>
      <c r="F25" s="388"/>
      <c r="G25" s="388"/>
      <c r="H25" s="388"/>
      <c r="I25" s="388"/>
      <c r="J25" s="388"/>
      <c r="K25" s="389"/>
      <c r="L25" s="419">
        <f t="shared" ref="L25:L31" si="5">SUM(C25:K25)</f>
        <v>0</v>
      </c>
      <c r="M25" s="327"/>
      <c r="N25" s="328"/>
      <c r="O25" s="388"/>
      <c r="P25" s="388"/>
      <c r="Q25" s="388"/>
      <c r="R25" s="388"/>
      <c r="S25" s="390"/>
      <c r="T25" s="388"/>
      <c r="U25" s="388"/>
      <c r="V25" s="388"/>
      <c r="W25" s="391"/>
      <c r="X25" s="419">
        <f t="shared" ref="X25:X31" si="6">SUM(N25:W25)</f>
        <v>0</v>
      </c>
      <c r="Y25" s="432"/>
      <c r="Z25" s="419">
        <f t="shared" ref="Z25:Z31" si="7">SUM(L25,X25)</f>
        <v>0</v>
      </c>
      <c r="AA25" s="433"/>
    </row>
    <row r="26" spans="1:27" ht="30" customHeight="1" x14ac:dyDescent="0.25">
      <c r="A26" s="617" t="s">
        <v>199</v>
      </c>
      <c r="B26" s="619"/>
      <c r="C26" s="393"/>
      <c r="D26" s="388"/>
      <c r="E26" s="388"/>
      <c r="F26" s="388"/>
      <c r="G26" s="388"/>
      <c r="H26" s="388"/>
      <c r="I26" s="388"/>
      <c r="J26" s="388"/>
      <c r="K26" s="389"/>
      <c r="L26" s="419">
        <f t="shared" si="5"/>
        <v>0</v>
      </c>
      <c r="M26" s="327"/>
      <c r="N26" s="328"/>
      <c r="O26" s="388"/>
      <c r="P26" s="385"/>
      <c r="Q26" s="385"/>
      <c r="R26" s="385"/>
      <c r="S26" s="385"/>
      <c r="T26" s="385"/>
      <c r="U26" s="385"/>
      <c r="V26" s="385"/>
      <c r="W26" s="394"/>
      <c r="X26" s="419">
        <f t="shared" si="6"/>
        <v>0</v>
      </c>
      <c r="Y26" s="434"/>
      <c r="Z26" s="419">
        <f t="shared" si="7"/>
        <v>0</v>
      </c>
      <c r="AA26" s="435"/>
    </row>
    <row r="27" spans="1:27" ht="30" customHeight="1" x14ac:dyDescent="0.25">
      <c r="A27" s="620" t="s">
        <v>200</v>
      </c>
      <c r="B27" s="621"/>
      <c r="C27" s="393"/>
      <c r="D27" s="388"/>
      <c r="E27" s="388"/>
      <c r="F27" s="388"/>
      <c r="G27" s="388"/>
      <c r="H27" s="388"/>
      <c r="I27" s="388"/>
      <c r="J27" s="388"/>
      <c r="K27" s="389"/>
      <c r="L27" s="419">
        <f t="shared" si="5"/>
        <v>0</v>
      </c>
      <c r="M27" s="394"/>
      <c r="N27" s="400"/>
      <c r="O27" s="385"/>
      <c r="P27" s="401"/>
      <c r="Q27" s="401"/>
      <c r="R27" s="401"/>
      <c r="S27" s="401"/>
      <c r="T27" s="401"/>
      <c r="U27" s="388"/>
      <c r="V27" s="388"/>
      <c r="W27" s="391"/>
      <c r="X27" s="418">
        <f t="shared" si="6"/>
        <v>0</v>
      </c>
      <c r="Y27" s="432"/>
      <c r="Z27" s="419">
        <f t="shared" si="7"/>
        <v>0</v>
      </c>
      <c r="AA27" s="436"/>
    </row>
    <row r="28" spans="1:27" ht="30" customHeight="1" x14ac:dyDescent="0.25">
      <c r="A28" s="622" t="s">
        <v>201</v>
      </c>
      <c r="B28" s="623"/>
      <c r="C28" s="408"/>
      <c r="D28" s="388"/>
      <c r="E28" s="388"/>
      <c r="F28" s="388"/>
      <c r="G28" s="388"/>
      <c r="H28" s="388"/>
      <c r="I28" s="388"/>
      <c r="J28" s="388"/>
      <c r="K28" s="389"/>
      <c r="L28" s="418">
        <f t="shared" si="5"/>
        <v>0</v>
      </c>
      <c r="M28" s="327"/>
      <c r="N28" s="409"/>
      <c r="O28" s="410"/>
      <c r="P28" s="388"/>
      <c r="Q28" s="388"/>
      <c r="R28" s="328"/>
      <c r="S28" s="388"/>
      <c r="T28" s="409"/>
      <c r="U28" s="388"/>
      <c r="V28" s="388"/>
      <c r="W28" s="391"/>
      <c r="X28" s="419">
        <f t="shared" si="6"/>
        <v>0</v>
      </c>
      <c r="Y28" s="437"/>
      <c r="Z28" s="418">
        <f t="shared" si="7"/>
        <v>0</v>
      </c>
      <c r="AA28" s="433"/>
    </row>
    <row r="29" spans="1:27" ht="30" customHeight="1" x14ac:dyDescent="0.25">
      <c r="A29" s="608" t="s">
        <v>202</v>
      </c>
      <c r="B29" s="609"/>
      <c r="C29" s="328"/>
      <c r="D29" s="388"/>
      <c r="E29" s="388"/>
      <c r="F29" s="388"/>
      <c r="G29" s="388"/>
      <c r="H29" s="388"/>
      <c r="I29" s="388"/>
      <c r="J29" s="388"/>
      <c r="K29" s="389"/>
      <c r="L29" s="419">
        <f t="shared" si="5"/>
        <v>0</v>
      </c>
      <c r="M29" s="327"/>
      <c r="N29" s="364"/>
      <c r="O29" s="401"/>
      <c r="P29" s="401"/>
      <c r="Q29" s="385"/>
      <c r="R29" s="401"/>
      <c r="S29" s="401"/>
      <c r="T29" s="364"/>
      <c r="U29" s="401"/>
      <c r="V29" s="401"/>
      <c r="W29" s="391"/>
      <c r="X29" s="419">
        <f t="shared" si="6"/>
        <v>0</v>
      </c>
      <c r="Y29" s="437"/>
      <c r="Z29" s="419">
        <f t="shared" si="7"/>
        <v>0</v>
      </c>
      <c r="AA29" s="438"/>
    </row>
    <row r="30" spans="1:27" ht="30" customHeight="1" x14ac:dyDescent="0.25">
      <c r="A30" s="610" t="s">
        <v>203</v>
      </c>
      <c r="B30" s="610"/>
      <c r="C30" s="393"/>
      <c r="D30" s="388"/>
      <c r="E30" s="388"/>
      <c r="F30" s="388"/>
      <c r="G30" s="388"/>
      <c r="H30" s="388"/>
      <c r="I30" s="388"/>
      <c r="J30" s="388"/>
      <c r="K30" s="389"/>
      <c r="L30" s="419">
        <f t="shared" si="5"/>
        <v>0</v>
      </c>
      <c r="M30" s="327"/>
      <c r="N30" s="328"/>
      <c r="O30" s="388"/>
      <c r="P30" s="388"/>
      <c r="Q30" s="388"/>
      <c r="R30" s="388"/>
      <c r="S30" s="388"/>
      <c r="T30" s="328"/>
      <c r="U30" s="388"/>
      <c r="V30" s="388"/>
      <c r="W30" s="391"/>
      <c r="X30" s="419">
        <f t="shared" si="6"/>
        <v>0</v>
      </c>
      <c r="Y30" s="437"/>
      <c r="Z30" s="419">
        <f t="shared" si="7"/>
        <v>0</v>
      </c>
      <c r="AA30" s="433"/>
    </row>
    <row r="31" spans="1:27" ht="30" customHeight="1" thickBot="1" x14ac:dyDescent="0.3">
      <c r="A31" s="611" t="s">
        <v>204</v>
      </c>
      <c r="B31" s="611"/>
      <c r="C31" s="338"/>
      <c r="D31" s="397"/>
      <c r="E31" s="397"/>
      <c r="F31" s="397"/>
      <c r="G31" s="397"/>
      <c r="H31" s="397"/>
      <c r="I31" s="397"/>
      <c r="J31" s="397"/>
      <c r="K31" s="411"/>
      <c r="L31" s="423">
        <f t="shared" si="5"/>
        <v>0</v>
      </c>
      <c r="M31" s="337"/>
      <c r="N31" s="342"/>
      <c r="O31" s="396"/>
      <c r="P31" s="396"/>
      <c r="Q31" s="413"/>
      <c r="R31" s="397"/>
      <c r="S31" s="396"/>
      <c r="T31" s="342"/>
      <c r="U31" s="396"/>
      <c r="V31" s="396"/>
      <c r="W31" s="394"/>
      <c r="X31" s="418">
        <f t="shared" si="6"/>
        <v>0</v>
      </c>
      <c r="Y31" s="439"/>
      <c r="Z31" s="418">
        <f t="shared" si="7"/>
        <v>0</v>
      </c>
      <c r="AA31" s="435"/>
    </row>
    <row r="32" spans="1:27" ht="30" customHeight="1" thickBot="1" x14ac:dyDescent="0.3">
      <c r="A32" s="612" t="s">
        <v>205</v>
      </c>
      <c r="B32" s="612"/>
      <c r="C32" s="424">
        <f>SUM(C24:C31)</f>
        <v>0</v>
      </c>
      <c r="D32" s="424">
        <f t="shared" ref="D32:K32" si="8">SUM(D24:D31)</f>
        <v>0</v>
      </c>
      <c r="E32" s="424">
        <f t="shared" si="8"/>
        <v>0</v>
      </c>
      <c r="F32" s="424">
        <f t="shared" si="8"/>
        <v>0</v>
      </c>
      <c r="G32" s="424">
        <f t="shared" si="8"/>
        <v>0</v>
      </c>
      <c r="H32" s="424">
        <f t="shared" si="8"/>
        <v>0</v>
      </c>
      <c r="I32" s="424">
        <f t="shared" si="8"/>
        <v>0</v>
      </c>
      <c r="J32" s="424">
        <f t="shared" si="8"/>
        <v>0</v>
      </c>
      <c r="K32" s="424">
        <f t="shared" si="8"/>
        <v>0</v>
      </c>
      <c r="L32" s="244">
        <f>SUM(L24:L31)</f>
        <v>0</v>
      </c>
      <c r="M32" s="440"/>
      <c r="N32" s="425">
        <f>SUM(N24:N31)</f>
        <v>0</v>
      </c>
      <c r="O32" s="425">
        <f t="shared" ref="O32:W32" si="9">SUM(O24:O31)</f>
        <v>0</v>
      </c>
      <c r="P32" s="425">
        <f t="shared" si="9"/>
        <v>0</v>
      </c>
      <c r="Q32" s="425">
        <f t="shared" si="9"/>
        <v>0</v>
      </c>
      <c r="R32" s="425">
        <f t="shared" si="9"/>
        <v>0</v>
      </c>
      <c r="S32" s="425">
        <f t="shared" si="9"/>
        <v>0</v>
      </c>
      <c r="T32" s="425">
        <f t="shared" si="9"/>
        <v>0</v>
      </c>
      <c r="U32" s="425">
        <f t="shared" si="9"/>
        <v>0</v>
      </c>
      <c r="V32" s="425">
        <f t="shared" si="9"/>
        <v>0</v>
      </c>
      <c r="W32" s="425">
        <f t="shared" si="9"/>
        <v>0</v>
      </c>
      <c r="X32" s="257">
        <f>SUM(X24:X31)</f>
        <v>0</v>
      </c>
      <c r="Y32" s="405"/>
      <c r="Z32" s="244">
        <f>SUM(Z24:Z31)</f>
        <v>0</v>
      </c>
      <c r="AA32" s="422">
        <f>SUM(M32,Y32)</f>
        <v>0</v>
      </c>
    </row>
    <row r="33" spans="1:27" ht="30" customHeight="1" thickBot="1" x14ac:dyDescent="0.3">
      <c r="A33" s="613" t="s">
        <v>66</v>
      </c>
      <c r="B33" s="614"/>
      <c r="C33" s="425">
        <f>SUM(C11,C32)</f>
        <v>0</v>
      </c>
      <c r="D33" s="425">
        <f t="shared" ref="D33:K33" si="10">SUM(D11,D32)</f>
        <v>0</v>
      </c>
      <c r="E33" s="425">
        <f t="shared" si="10"/>
        <v>0</v>
      </c>
      <c r="F33" s="425">
        <f t="shared" si="10"/>
        <v>0</v>
      </c>
      <c r="G33" s="425">
        <f t="shared" si="10"/>
        <v>0</v>
      </c>
      <c r="H33" s="425">
        <f t="shared" si="10"/>
        <v>0</v>
      </c>
      <c r="I33" s="425">
        <f t="shared" si="10"/>
        <v>0</v>
      </c>
      <c r="J33" s="425">
        <f t="shared" si="10"/>
        <v>0</v>
      </c>
      <c r="K33" s="425">
        <f t="shared" si="10"/>
        <v>0</v>
      </c>
      <c r="L33" s="244">
        <f>SUM(L11,L32)</f>
        <v>0</v>
      </c>
      <c r="M33" s="442">
        <f>SUM(M11,M32)</f>
        <v>0</v>
      </c>
      <c r="N33" s="425">
        <f>SUM(N11,N32)</f>
        <v>0</v>
      </c>
      <c r="O33" s="425">
        <f t="shared" ref="O33:W33" si="11">SUM(O11,O32)</f>
        <v>0</v>
      </c>
      <c r="P33" s="425">
        <f t="shared" si="11"/>
        <v>0</v>
      </c>
      <c r="Q33" s="425">
        <f t="shared" si="11"/>
        <v>0</v>
      </c>
      <c r="R33" s="425">
        <f t="shared" si="11"/>
        <v>0</v>
      </c>
      <c r="S33" s="425">
        <f t="shared" si="11"/>
        <v>0</v>
      </c>
      <c r="T33" s="425">
        <f t="shared" si="11"/>
        <v>0</v>
      </c>
      <c r="U33" s="425">
        <f t="shared" si="11"/>
        <v>0</v>
      </c>
      <c r="V33" s="425">
        <f t="shared" si="11"/>
        <v>0</v>
      </c>
      <c r="W33" s="425">
        <f t="shared" si="11"/>
        <v>0</v>
      </c>
      <c r="X33" s="257">
        <f>SUM(X11,X32)</f>
        <v>0</v>
      </c>
      <c r="Y33" s="426">
        <f>SUM(Y32)</f>
        <v>0</v>
      </c>
      <c r="Z33" s="244">
        <f>SUM(Z11,Z32)</f>
        <v>0</v>
      </c>
      <c r="AA33" s="422">
        <f>SUM(M33,Y33)</f>
        <v>0</v>
      </c>
    </row>
    <row r="34" spans="1:27" ht="15" customHeight="1" x14ac:dyDescent="0.25"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17"/>
    </row>
    <row r="35" spans="1:27" ht="15" customHeight="1" x14ac:dyDescent="0.25">
      <c r="E35" s="604"/>
      <c r="F35" s="604"/>
      <c r="G35" s="604"/>
      <c r="H35" s="604"/>
      <c r="L35" s="128"/>
      <c r="M35" s="128"/>
      <c r="N35" s="128"/>
      <c r="O35" s="607" t="s">
        <v>195</v>
      </c>
      <c r="P35" s="607"/>
      <c r="Q35" s="607"/>
      <c r="R35" s="607"/>
      <c r="S35" s="416"/>
      <c r="T35" s="416"/>
      <c r="U35" s="416"/>
      <c r="V35" s="416"/>
      <c r="W35" s="416"/>
      <c r="X35" s="128"/>
      <c r="Y35" s="128"/>
      <c r="Z35" s="128"/>
      <c r="AA35" s="117"/>
    </row>
    <row r="36" spans="1:27" ht="15" customHeight="1" x14ac:dyDescent="0.25">
      <c r="E36" s="605" t="s">
        <v>193</v>
      </c>
      <c r="F36" s="605"/>
      <c r="G36" s="605"/>
      <c r="H36" s="605"/>
      <c r="L36" s="128"/>
      <c r="M36" s="128"/>
      <c r="N36" s="128"/>
      <c r="O36" s="128"/>
      <c r="P36" s="128"/>
      <c r="Q36" s="128"/>
      <c r="R36" s="128"/>
      <c r="S36" s="606" t="s">
        <v>194</v>
      </c>
      <c r="T36" s="606"/>
      <c r="U36" s="606"/>
      <c r="V36" s="606"/>
      <c r="W36" s="606"/>
      <c r="X36" s="128"/>
      <c r="Y36" s="128"/>
      <c r="Z36" s="128"/>
      <c r="AA36" s="117"/>
    </row>
    <row r="37" spans="1:27" ht="15" customHeight="1" x14ac:dyDescent="0.25">
      <c r="L37" s="128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21"/>
    </row>
  </sheetData>
  <sheetProtection password="C05F" sheet="1" objects="1" scenarios="1"/>
  <mergeCells count="36">
    <mergeCell ref="A1:AA1"/>
    <mergeCell ref="A3:AA3"/>
    <mergeCell ref="A4:AA4"/>
    <mergeCell ref="A5:B6"/>
    <mergeCell ref="C5:M5"/>
    <mergeCell ref="N5:Y5"/>
    <mergeCell ref="Z5:AA5"/>
    <mergeCell ref="A7:B7"/>
    <mergeCell ref="A8:B8"/>
    <mergeCell ref="A9:B9"/>
    <mergeCell ref="A10:B10"/>
    <mergeCell ref="A11:B11"/>
    <mergeCell ref="A29:B29"/>
    <mergeCell ref="O15:R15"/>
    <mergeCell ref="E16:H16"/>
    <mergeCell ref="S16:W16"/>
    <mergeCell ref="A19:AA19"/>
    <mergeCell ref="A21:AA21"/>
    <mergeCell ref="A22:B23"/>
    <mergeCell ref="C22:M22"/>
    <mergeCell ref="N22:Y22"/>
    <mergeCell ref="Z22:AA22"/>
    <mergeCell ref="E15:H15"/>
    <mergeCell ref="A24:B24"/>
    <mergeCell ref="A25:B25"/>
    <mergeCell ref="A26:B26"/>
    <mergeCell ref="A27:B27"/>
    <mergeCell ref="A28:B28"/>
    <mergeCell ref="E36:H36"/>
    <mergeCell ref="S36:W36"/>
    <mergeCell ref="A30:B30"/>
    <mergeCell ref="A31:B31"/>
    <mergeCell ref="A32:B32"/>
    <mergeCell ref="A33:B33"/>
    <mergeCell ref="E35:H35"/>
    <mergeCell ref="O35:R35"/>
  </mergeCells>
  <pageMargins left="1.1811023622047245" right="0.39370078740157483" top="0.78740157480314965" bottom="0.78740157480314965" header="0.11811023622047245" footer="0.31496062992125984"/>
  <pageSetup paperSize="9" scale="53" orientation="landscape" verticalDpi="0" r:id="rId1"/>
  <rowBreaks count="1" manualBreakCount="1">
    <brk id="1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37"/>
  <sheetViews>
    <sheetView showZeros="0" view="pageBreakPreview" topLeftCell="A7" zoomScale="84" zoomScaleNormal="61" zoomScaleSheetLayoutView="115" workbookViewId="0">
      <selection activeCell="A20" sqref="A20"/>
    </sheetView>
  </sheetViews>
  <sheetFormatPr defaultRowHeight="13.8" x14ac:dyDescent="0.25"/>
  <cols>
    <col min="1" max="1" width="7.6640625" style="116" customWidth="1"/>
    <col min="2" max="2" width="5.6640625" style="116" customWidth="1"/>
    <col min="3" max="27" width="7.77734375" style="116" customWidth="1"/>
    <col min="28" max="16384" width="8.88671875" style="116"/>
  </cols>
  <sheetData>
    <row r="1" spans="1:27" ht="14.4" customHeight="1" x14ac:dyDescent="0.3">
      <c r="A1" s="586" t="s">
        <v>223</v>
      </c>
      <c r="B1" s="641"/>
      <c r="C1" s="641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1"/>
      <c r="Y1" s="641"/>
      <c r="Z1" s="641"/>
      <c r="AA1" s="642"/>
    </row>
    <row r="2" spans="1:27" ht="4.95" customHeight="1" x14ac:dyDescent="0.25">
      <c r="A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17"/>
    </row>
    <row r="3" spans="1:27" ht="30" customHeight="1" x14ac:dyDescent="0.25">
      <c r="A3" s="644" t="s">
        <v>711</v>
      </c>
      <c r="B3" s="644"/>
      <c r="C3" s="644"/>
      <c r="D3" s="644"/>
      <c r="E3" s="644"/>
      <c r="F3" s="644"/>
      <c r="G3" s="645"/>
      <c r="H3" s="645"/>
      <c r="I3" s="645"/>
      <c r="J3" s="645"/>
      <c r="K3" s="645"/>
      <c r="L3" s="645"/>
      <c r="M3" s="645"/>
      <c r="N3" s="646"/>
      <c r="O3" s="646"/>
      <c r="P3" s="646"/>
      <c r="Q3" s="646"/>
      <c r="R3" s="646"/>
      <c r="S3" s="646"/>
      <c r="T3" s="646"/>
      <c r="U3" s="646"/>
      <c r="V3" s="646"/>
      <c r="W3" s="646"/>
      <c r="X3" s="646"/>
      <c r="Y3" s="646"/>
      <c r="Z3" s="646"/>
      <c r="AA3" s="646"/>
    </row>
    <row r="4" spans="1:27" ht="18.45" customHeight="1" thickBot="1" x14ac:dyDescent="0.3">
      <c r="A4" s="625" t="s">
        <v>704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A4" s="626"/>
    </row>
    <row r="5" spans="1:27" ht="25.5" customHeight="1" thickBot="1" x14ac:dyDescent="0.3">
      <c r="A5" s="627" t="s">
        <v>161</v>
      </c>
      <c r="B5" s="628"/>
      <c r="C5" s="631" t="s">
        <v>116</v>
      </c>
      <c r="D5" s="632"/>
      <c r="E5" s="632"/>
      <c r="F5" s="633"/>
      <c r="G5" s="633"/>
      <c r="H5" s="633"/>
      <c r="I5" s="632"/>
      <c r="J5" s="632"/>
      <c r="K5" s="632"/>
      <c r="L5" s="632"/>
      <c r="M5" s="634"/>
      <c r="N5" s="635" t="s">
        <v>133</v>
      </c>
      <c r="O5" s="636"/>
      <c r="P5" s="636"/>
      <c r="Q5" s="636"/>
      <c r="R5" s="636"/>
      <c r="S5" s="637"/>
      <c r="T5" s="636"/>
      <c r="U5" s="636"/>
      <c r="V5" s="636"/>
      <c r="W5" s="636"/>
      <c r="X5" s="636"/>
      <c r="Y5" s="638"/>
      <c r="Z5" s="639" t="s">
        <v>192</v>
      </c>
      <c r="AA5" s="640"/>
    </row>
    <row r="6" spans="1:27" ht="171.6" customHeight="1" thickBot="1" x14ac:dyDescent="0.3">
      <c r="A6" s="629"/>
      <c r="B6" s="630"/>
      <c r="C6" s="368" t="s">
        <v>162</v>
      </c>
      <c r="D6" s="369" t="s">
        <v>163</v>
      </c>
      <c r="E6" s="370" t="s">
        <v>164</v>
      </c>
      <c r="F6" s="369" t="s">
        <v>165</v>
      </c>
      <c r="G6" s="369" t="s">
        <v>166</v>
      </c>
      <c r="H6" s="369" t="s">
        <v>167</v>
      </c>
      <c r="I6" s="369" t="s">
        <v>168</v>
      </c>
      <c r="J6" s="369" t="s">
        <v>169</v>
      </c>
      <c r="K6" s="371" t="s">
        <v>170</v>
      </c>
      <c r="L6" s="372" t="s">
        <v>171</v>
      </c>
      <c r="M6" s="373" t="s">
        <v>172</v>
      </c>
      <c r="N6" s="374" t="s">
        <v>178</v>
      </c>
      <c r="O6" s="374" t="s">
        <v>179</v>
      </c>
      <c r="P6" s="369" t="s">
        <v>180</v>
      </c>
      <c r="Q6" s="369" t="s">
        <v>181</v>
      </c>
      <c r="R6" s="369" t="s">
        <v>182</v>
      </c>
      <c r="S6" s="369" t="s">
        <v>183</v>
      </c>
      <c r="T6" s="375" t="s">
        <v>184</v>
      </c>
      <c r="U6" s="374" t="s">
        <v>185</v>
      </c>
      <c r="V6" s="376" t="s">
        <v>186</v>
      </c>
      <c r="W6" s="377" t="s">
        <v>187</v>
      </c>
      <c r="X6" s="373" t="s">
        <v>188</v>
      </c>
      <c r="Y6" s="378" t="s">
        <v>189</v>
      </c>
      <c r="Z6" s="373" t="s">
        <v>190</v>
      </c>
      <c r="AA6" s="378" t="s">
        <v>191</v>
      </c>
    </row>
    <row r="7" spans="1:27" ht="30" customHeight="1" x14ac:dyDescent="0.25">
      <c r="A7" s="647" t="s">
        <v>173</v>
      </c>
      <c r="B7" s="648"/>
      <c r="C7" s="379"/>
      <c r="D7" s="380"/>
      <c r="E7" s="380"/>
      <c r="F7" s="380"/>
      <c r="G7" s="380"/>
      <c r="H7" s="380"/>
      <c r="I7" s="380"/>
      <c r="J7" s="380"/>
      <c r="K7" s="381"/>
      <c r="L7" s="417">
        <f>SUM(C7:K7)</f>
        <v>0</v>
      </c>
      <c r="M7" s="428"/>
      <c r="N7" s="383"/>
      <c r="O7" s="384"/>
      <c r="P7" s="385"/>
      <c r="Q7" s="385"/>
      <c r="R7" s="385"/>
      <c r="S7" s="380"/>
      <c r="T7" s="380"/>
      <c r="U7" s="380"/>
      <c r="V7" s="380"/>
      <c r="W7" s="386"/>
      <c r="X7" s="417">
        <f>SUM(N7:W7)</f>
        <v>0</v>
      </c>
      <c r="Y7" s="386"/>
      <c r="Z7" s="417">
        <f>SUM(L7,X7)</f>
        <v>0</v>
      </c>
      <c r="AA7" s="429"/>
    </row>
    <row r="8" spans="1:27" ht="30" customHeight="1" x14ac:dyDescent="0.25">
      <c r="A8" s="617" t="s">
        <v>174</v>
      </c>
      <c r="B8" s="618"/>
      <c r="C8" s="328"/>
      <c r="D8" s="388"/>
      <c r="E8" s="388"/>
      <c r="F8" s="388"/>
      <c r="G8" s="388"/>
      <c r="H8" s="388"/>
      <c r="I8" s="388"/>
      <c r="J8" s="388"/>
      <c r="K8" s="389"/>
      <c r="L8" s="419">
        <f t="shared" ref="L8:L10" si="0">SUM(C8:K8)</f>
        <v>0</v>
      </c>
      <c r="M8" s="327"/>
      <c r="N8" s="328"/>
      <c r="O8" s="388"/>
      <c r="P8" s="388"/>
      <c r="Q8" s="388"/>
      <c r="R8" s="388"/>
      <c r="S8" s="390"/>
      <c r="T8" s="388"/>
      <c r="U8" s="388"/>
      <c r="V8" s="388"/>
      <c r="W8" s="391"/>
      <c r="X8" s="419">
        <f t="shared" ref="X8:X10" si="1">SUM(N8:W8)</f>
        <v>0</v>
      </c>
      <c r="Y8" s="391"/>
      <c r="Z8" s="419">
        <f>SUM(L8,X8)</f>
        <v>0</v>
      </c>
      <c r="AA8" s="328"/>
    </row>
    <row r="9" spans="1:27" ht="30" customHeight="1" x14ac:dyDescent="0.25">
      <c r="A9" s="617" t="s">
        <v>175</v>
      </c>
      <c r="B9" s="619"/>
      <c r="C9" s="393"/>
      <c r="D9" s="388"/>
      <c r="E9" s="388"/>
      <c r="F9" s="388"/>
      <c r="G9" s="388"/>
      <c r="H9" s="388"/>
      <c r="I9" s="388"/>
      <c r="J9" s="388"/>
      <c r="K9" s="389"/>
      <c r="L9" s="419">
        <f t="shared" si="0"/>
        <v>0</v>
      </c>
      <c r="M9" s="327"/>
      <c r="N9" s="328"/>
      <c r="O9" s="388"/>
      <c r="P9" s="385"/>
      <c r="Q9" s="385"/>
      <c r="R9" s="385"/>
      <c r="S9" s="385"/>
      <c r="T9" s="385"/>
      <c r="U9" s="385"/>
      <c r="V9" s="385"/>
      <c r="W9" s="394"/>
      <c r="X9" s="419">
        <f t="shared" si="1"/>
        <v>0</v>
      </c>
      <c r="Y9" s="394"/>
      <c r="Z9" s="419">
        <f t="shared" ref="Z9:Z10" si="2">SUM(L9,X9)</f>
        <v>0</v>
      </c>
      <c r="AA9" s="400"/>
    </row>
    <row r="10" spans="1:27" ht="30" customHeight="1" thickBot="1" x14ac:dyDescent="0.3">
      <c r="A10" s="617" t="s">
        <v>176</v>
      </c>
      <c r="B10" s="619"/>
      <c r="C10" s="395"/>
      <c r="D10" s="396"/>
      <c r="E10" s="396"/>
      <c r="F10" s="397"/>
      <c r="G10" s="396"/>
      <c r="H10" s="385"/>
      <c r="I10" s="396"/>
      <c r="J10" s="396"/>
      <c r="K10" s="398"/>
      <c r="L10" s="420">
        <f t="shared" si="0"/>
        <v>0</v>
      </c>
      <c r="M10" s="341"/>
      <c r="N10" s="400"/>
      <c r="O10" s="385"/>
      <c r="P10" s="401"/>
      <c r="Q10" s="401"/>
      <c r="R10" s="401"/>
      <c r="S10" s="401"/>
      <c r="T10" s="401"/>
      <c r="U10" s="401"/>
      <c r="V10" s="401"/>
      <c r="W10" s="402"/>
      <c r="X10" s="418">
        <f t="shared" si="1"/>
        <v>0</v>
      </c>
      <c r="Y10" s="402"/>
      <c r="Z10" s="418">
        <f t="shared" si="2"/>
        <v>0</v>
      </c>
      <c r="AA10" s="364"/>
    </row>
    <row r="11" spans="1:27" ht="30" customHeight="1" thickBot="1" x14ac:dyDescent="0.3">
      <c r="A11" s="649" t="s">
        <v>177</v>
      </c>
      <c r="B11" s="649"/>
      <c r="C11" s="421">
        <f>SUM(C7:C10)</f>
        <v>0</v>
      </c>
      <c r="D11" s="421">
        <f t="shared" ref="D11:K11" si="3">SUM(D7:D10)</f>
        <v>0</v>
      </c>
      <c r="E11" s="421">
        <f t="shared" si="3"/>
        <v>0</v>
      </c>
      <c r="F11" s="421">
        <f t="shared" si="3"/>
        <v>0</v>
      </c>
      <c r="G11" s="421">
        <f t="shared" si="3"/>
        <v>0</v>
      </c>
      <c r="H11" s="421">
        <f t="shared" si="3"/>
        <v>0</v>
      </c>
      <c r="I11" s="421">
        <f>SUM(I7:I10)</f>
        <v>0</v>
      </c>
      <c r="J11" s="421">
        <f t="shared" si="3"/>
        <v>0</v>
      </c>
      <c r="K11" s="421">
        <f t="shared" si="3"/>
        <v>0</v>
      </c>
      <c r="L11" s="244">
        <f>SUM(L7:L10)</f>
        <v>0</v>
      </c>
      <c r="M11" s="405"/>
      <c r="N11" s="421">
        <f>SUM(N7:N10)</f>
        <v>0</v>
      </c>
      <c r="O11" s="421">
        <f t="shared" ref="O11:W11" si="4">SUM(O7:O10)</f>
        <v>0</v>
      </c>
      <c r="P11" s="421">
        <f t="shared" si="4"/>
        <v>0</v>
      </c>
      <c r="Q11" s="421">
        <f t="shared" si="4"/>
        <v>0</v>
      </c>
      <c r="R11" s="421">
        <f t="shared" si="4"/>
        <v>0</v>
      </c>
      <c r="S11" s="421">
        <f t="shared" si="4"/>
        <v>0</v>
      </c>
      <c r="T11" s="421">
        <f t="shared" si="4"/>
        <v>0</v>
      </c>
      <c r="U11" s="421">
        <f t="shared" si="4"/>
        <v>0</v>
      </c>
      <c r="V11" s="421">
        <f t="shared" si="4"/>
        <v>0</v>
      </c>
      <c r="W11" s="421">
        <f t="shared" si="4"/>
        <v>0</v>
      </c>
      <c r="X11" s="244">
        <f>SUM(X7:X10)</f>
        <v>0</v>
      </c>
      <c r="Y11" s="406"/>
      <c r="Z11" s="244">
        <f>SUM(Z7:Z10)</f>
        <v>0</v>
      </c>
      <c r="AA11" s="422">
        <f>SUM(M11,Y11)</f>
        <v>0</v>
      </c>
    </row>
    <row r="12" spans="1:27" ht="15" customHeight="1" x14ac:dyDescent="0.25">
      <c r="L12" s="128"/>
      <c r="M12" s="128"/>
      <c r="N12" s="131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31"/>
      <c r="Z12" s="128"/>
      <c r="AA12" s="407"/>
    </row>
    <row r="13" spans="1:27" ht="15" customHeight="1" x14ac:dyDescent="0.25"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</row>
    <row r="14" spans="1:27" ht="15" customHeight="1" x14ac:dyDescent="0.25"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</row>
    <row r="15" spans="1:27" ht="15" customHeight="1" x14ac:dyDescent="0.25">
      <c r="E15" s="604"/>
      <c r="F15" s="604"/>
      <c r="G15" s="604"/>
      <c r="H15" s="604"/>
      <c r="L15" s="128"/>
      <c r="M15" s="128"/>
      <c r="N15" s="128"/>
      <c r="O15" s="607" t="s">
        <v>195</v>
      </c>
      <c r="P15" s="607"/>
      <c r="Q15" s="607"/>
      <c r="R15" s="607"/>
      <c r="S15" s="159"/>
      <c r="T15" s="159"/>
      <c r="U15" s="159"/>
      <c r="V15" s="159"/>
      <c r="W15" s="159"/>
      <c r="X15" s="128"/>
      <c r="Y15" s="128"/>
      <c r="Z15" s="128"/>
      <c r="AA15" s="128"/>
    </row>
    <row r="16" spans="1:27" ht="15" customHeight="1" x14ac:dyDescent="0.25">
      <c r="E16" s="624" t="s">
        <v>193</v>
      </c>
      <c r="F16" s="624"/>
      <c r="G16" s="624"/>
      <c r="H16" s="624"/>
      <c r="L16" s="128"/>
      <c r="M16" s="128"/>
      <c r="N16" s="128"/>
      <c r="O16" s="128"/>
      <c r="P16" s="128"/>
      <c r="Q16" s="128"/>
      <c r="R16" s="128"/>
      <c r="S16" s="624" t="s">
        <v>194</v>
      </c>
      <c r="T16" s="624"/>
      <c r="U16" s="624"/>
      <c r="V16" s="624"/>
      <c r="W16" s="624"/>
      <c r="X16" s="128"/>
      <c r="Y16" s="128"/>
      <c r="Z16" s="128"/>
      <c r="AA16" s="128"/>
    </row>
    <row r="17" spans="1:27" ht="15" customHeight="1" x14ac:dyDescent="0.25"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</row>
    <row r="18" spans="1:27" ht="15" customHeight="1" x14ac:dyDescent="0.25"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</row>
    <row r="19" spans="1:27" ht="14.4" x14ac:dyDescent="0.3">
      <c r="A19" s="586" t="s">
        <v>225</v>
      </c>
      <c r="B19" s="586"/>
      <c r="C19" s="586"/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  <c r="W19" s="586"/>
      <c r="X19" s="586"/>
      <c r="Y19" s="586"/>
      <c r="Z19" s="586"/>
      <c r="AA19" s="587"/>
    </row>
    <row r="20" spans="1:27" ht="4.95" customHeight="1" x14ac:dyDescent="0.25"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17"/>
    </row>
    <row r="21" spans="1:27" ht="18.45" customHeight="1" thickBot="1" x14ac:dyDescent="0.3">
      <c r="A21" s="625" t="s">
        <v>705</v>
      </c>
      <c r="B21" s="625"/>
      <c r="C21" s="625"/>
      <c r="D21" s="625"/>
      <c r="E21" s="625"/>
      <c r="F21" s="625"/>
      <c r="G21" s="625"/>
      <c r="H21" s="625"/>
      <c r="I21" s="625"/>
      <c r="J21" s="625"/>
      <c r="K21" s="625"/>
      <c r="L21" s="625"/>
      <c r="M21" s="625"/>
      <c r="N21" s="625"/>
      <c r="O21" s="625"/>
      <c r="P21" s="625"/>
      <c r="Q21" s="625"/>
      <c r="R21" s="625"/>
      <c r="S21" s="625"/>
      <c r="T21" s="625"/>
      <c r="U21" s="625"/>
      <c r="V21" s="625"/>
      <c r="W21" s="625"/>
      <c r="X21" s="625"/>
      <c r="Y21" s="625"/>
      <c r="Z21" s="625"/>
      <c r="AA21" s="626"/>
    </row>
    <row r="22" spans="1:27" ht="16.2" thickBot="1" x14ac:dyDescent="0.3">
      <c r="A22" s="627" t="s">
        <v>161</v>
      </c>
      <c r="B22" s="628"/>
      <c r="C22" s="631" t="s">
        <v>116</v>
      </c>
      <c r="D22" s="632"/>
      <c r="E22" s="632"/>
      <c r="F22" s="633"/>
      <c r="G22" s="633"/>
      <c r="H22" s="633"/>
      <c r="I22" s="632"/>
      <c r="J22" s="632"/>
      <c r="K22" s="632"/>
      <c r="L22" s="632"/>
      <c r="M22" s="634"/>
      <c r="N22" s="635" t="s">
        <v>133</v>
      </c>
      <c r="O22" s="636"/>
      <c r="P22" s="636"/>
      <c r="Q22" s="636"/>
      <c r="R22" s="636"/>
      <c r="S22" s="637"/>
      <c r="T22" s="636"/>
      <c r="U22" s="636"/>
      <c r="V22" s="636"/>
      <c r="W22" s="636"/>
      <c r="X22" s="636"/>
      <c r="Y22" s="638"/>
      <c r="Z22" s="639" t="s">
        <v>192</v>
      </c>
      <c r="AA22" s="640"/>
    </row>
    <row r="23" spans="1:27" ht="202.2" thickBot="1" x14ac:dyDescent="0.3">
      <c r="A23" s="629"/>
      <c r="B23" s="630"/>
      <c r="C23" s="368" t="s">
        <v>162</v>
      </c>
      <c r="D23" s="369" t="s">
        <v>163</v>
      </c>
      <c r="E23" s="370" t="s">
        <v>164</v>
      </c>
      <c r="F23" s="369" t="s">
        <v>165</v>
      </c>
      <c r="G23" s="369" t="s">
        <v>166</v>
      </c>
      <c r="H23" s="369" t="s">
        <v>167</v>
      </c>
      <c r="I23" s="369" t="s">
        <v>168</v>
      </c>
      <c r="J23" s="369" t="s">
        <v>169</v>
      </c>
      <c r="K23" s="371" t="s">
        <v>170</v>
      </c>
      <c r="L23" s="372" t="s">
        <v>171</v>
      </c>
      <c r="M23" s="373" t="s">
        <v>172</v>
      </c>
      <c r="N23" s="374" t="s">
        <v>178</v>
      </c>
      <c r="O23" s="374" t="s">
        <v>179</v>
      </c>
      <c r="P23" s="369" t="s">
        <v>180</v>
      </c>
      <c r="Q23" s="369" t="s">
        <v>181</v>
      </c>
      <c r="R23" s="369" t="s">
        <v>182</v>
      </c>
      <c r="S23" s="369" t="s">
        <v>183</v>
      </c>
      <c r="T23" s="375" t="s">
        <v>184</v>
      </c>
      <c r="U23" s="374" t="s">
        <v>185</v>
      </c>
      <c r="V23" s="376" t="s">
        <v>186</v>
      </c>
      <c r="W23" s="377" t="s">
        <v>187</v>
      </c>
      <c r="X23" s="373" t="s">
        <v>188</v>
      </c>
      <c r="Y23" s="378" t="s">
        <v>189</v>
      </c>
      <c r="Z23" s="373" t="s">
        <v>190</v>
      </c>
      <c r="AA23" s="378" t="s">
        <v>191</v>
      </c>
    </row>
    <row r="24" spans="1:27" ht="30" customHeight="1" x14ac:dyDescent="0.25">
      <c r="A24" s="615" t="s">
        <v>197</v>
      </c>
      <c r="B24" s="616"/>
      <c r="C24" s="379"/>
      <c r="D24" s="380"/>
      <c r="E24" s="380"/>
      <c r="F24" s="380"/>
      <c r="G24" s="380"/>
      <c r="H24" s="380"/>
      <c r="I24" s="380"/>
      <c r="J24" s="380"/>
      <c r="K24" s="381"/>
      <c r="L24" s="417">
        <f>SUM(C24:K24)</f>
        <v>0</v>
      </c>
      <c r="M24" s="428"/>
      <c r="N24" s="383"/>
      <c r="O24" s="384"/>
      <c r="P24" s="385"/>
      <c r="Q24" s="385"/>
      <c r="R24" s="385"/>
      <c r="S24" s="380"/>
      <c r="T24" s="380"/>
      <c r="U24" s="380"/>
      <c r="V24" s="380"/>
      <c r="W24" s="386"/>
      <c r="X24" s="441">
        <f>SUM(N24:W24)</f>
        <v>0</v>
      </c>
      <c r="Y24" s="430"/>
      <c r="Z24" s="417">
        <f>SUM(L24,X24)</f>
        <v>0</v>
      </c>
      <c r="AA24" s="431"/>
    </row>
    <row r="25" spans="1:27" ht="30" customHeight="1" x14ac:dyDescent="0.25">
      <c r="A25" s="617" t="s">
        <v>198</v>
      </c>
      <c r="B25" s="618"/>
      <c r="C25" s="328"/>
      <c r="D25" s="388"/>
      <c r="E25" s="388"/>
      <c r="F25" s="388"/>
      <c r="G25" s="388"/>
      <c r="H25" s="388"/>
      <c r="I25" s="388"/>
      <c r="J25" s="388"/>
      <c r="K25" s="389"/>
      <c r="L25" s="419">
        <f t="shared" ref="L25:L31" si="5">SUM(C25:K25)</f>
        <v>0</v>
      </c>
      <c r="M25" s="327"/>
      <c r="N25" s="328"/>
      <c r="O25" s="388"/>
      <c r="P25" s="388"/>
      <c r="Q25" s="388"/>
      <c r="R25" s="388"/>
      <c r="S25" s="390"/>
      <c r="T25" s="388"/>
      <c r="U25" s="388"/>
      <c r="V25" s="388"/>
      <c r="W25" s="391"/>
      <c r="X25" s="419">
        <f t="shared" ref="X25:X31" si="6">SUM(N25:W25)</f>
        <v>0</v>
      </c>
      <c r="Y25" s="432"/>
      <c r="Z25" s="419">
        <f t="shared" ref="Z25:Z31" si="7">SUM(L25,X25)</f>
        <v>0</v>
      </c>
      <c r="AA25" s="433"/>
    </row>
    <row r="26" spans="1:27" ht="30" customHeight="1" x14ac:dyDescent="0.25">
      <c r="A26" s="617" t="s">
        <v>199</v>
      </c>
      <c r="B26" s="619"/>
      <c r="C26" s="393"/>
      <c r="D26" s="388"/>
      <c r="E26" s="388"/>
      <c r="F26" s="388"/>
      <c r="G26" s="388"/>
      <c r="H26" s="388"/>
      <c r="I26" s="388"/>
      <c r="J26" s="388"/>
      <c r="K26" s="389"/>
      <c r="L26" s="419">
        <f t="shared" si="5"/>
        <v>0</v>
      </c>
      <c r="M26" s="327"/>
      <c r="N26" s="328"/>
      <c r="O26" s="388"/>
      <c r="P26" s="385"/>
      <c r="Q26" s="385"/>
      <c r="R26" s="385"/>
      <c r="S26" s="385"/>
      <c r="T26" s="385"/>
      <c r="U26" s="385"/>
      <c r="V26" s="385"/>
      <c r="W26" s="394"/>
      <c r="X26" s="419">
        <f t="shared" si="6"/>
        <v>0</v>
      </c>
      <c r="Y26" s="434"/>
      <c r="Z26" s="419">
        <f t="shared" si="7"/>
        <v>0</v>
      </c>
      <c r="AA26" s="435"/>
    </row>
    <row r="27" spans="1:27" ht="30" customHeight="1" x14ac:dyDescent="0.25">
      <c r="A27" s="620" t="s">
        <v>200</v>
      </c>
      <c r="B27" s="621"/>
      <c r="C27" s="393"/>
      <c r="D27" s="388"/>
      <c r="E27" s="388"/>
      <c r="F27" s="388"/>
      <c r="G27" s="388"/>
      <c r="H27" s="388"/>
      <c r="I27" s="388"/>
      <c r="J27" s="388"/>
      <c r="K27" s="389"/>
      <c r="L27" s="419">
        <f t="shared" si="5"/>
        <v>0</v>
      </c>
      <c r="M27" s="394"/>
      <c r="N27" s="400"/>
      <c r="O27" s="385"/>
      <c r="P27" s="401"/>
      <c r="Q27" s="401"/>
      <c r="R27" s="401"/>
      <c r="S27" s="401"/>
      <c r="T27" s="401"/>
      <c r="U27" s="388"/>
      <c r="V27" s="388"/>
      <c r="W27" s="391"/>
      <c r="X27" s="418">
        <f t="shared" si="6"/>
        <v>0</v>
      </c>
      <c r="Y27" s="432"/>
      <c r="Z27" s="419">
        <f t="shared" si="7"/>
        <v>0</v>
      </c>
      <c r="AA27" s="436"/>
    </row>
    <row r="28" spans="1:27" ht="30" customHeight="1" x14ac:dyDescent="0.25">
      <c r="A28" s="622" t="s">
        <v>201</v>
      </c>
      <c r="B28" s="623"/>
      <c r="C28" s="408"/>
      <c r="D28" s="388"/>
      <c r="E28" s="388"/>
      <c r="F28" s="388"/>
      <c r="G28" s="388"/>
      <c r="H28" s="388"/>
      <c r="I28" s="388"/>
      <c r="J28" s="388"/>
      <c r="K28" s="389"/>
      <c r="L28" s="418">
        <f t="shared" si="5"/>
        <v>0</v>
      </c>
      <c r="M28" s="327"/>
      <c r="N28" s="409"/>
      <c r="O28" s="410"/>
      <c r="P28" s="388"/>
      <c r="Q28" s="388"/>
      <c r="R28" s="328"/>
      <c r="S28" s="388"/>
      <c r="T28" s="409"/>
      <c r="U28" s="388"/>
      <c r="V28" s="388"/>
      <c r="W28" s="391"/>
      <c r="X28" s="419">
        <f t="shared" si="6"/>
        <v>0</v>
      </c>
      <c r="Y28" s="437"/>
      <c r="Z28" s="418">
        <f t="shared" si="7"/>
        <v>0</v>
      </c>
      <c r="AA28" s="433"/>
    </row>
    <row r="29" spans="1:27" ht="30" customHeight="1" x14ac:dyDescent="0.25">
      <c r="A29" s="608" t="s">
        <v>202</v>
      </c>
      <c r="B29" s="609"/>
      <c r="C29" s="328"/>
      <c r="D29" s="388"/>
      <c r="E29" s="388"/>
      <c r="F29" s="388"/>
      <c r="G29" s="388"/>
      <c r="H29" s="388"/>
      <c r="I29" s="388"/>
      <c r="J29" s="388"/>
      <c r="K29" s="389"/>
      <c r="L29" s="419">
        <f t="shared" si="5"/>
        <v>0</v>
      </c>
      <c r="M29" s="327"/>
      <c r="N29" s="364"/>
      <c r="O29" s="401"/>
      <c r="P29" s="401"/>
      <c r="Q29" s="385"/>
      <c r="R29" s="401"/>
      <c r="S29" s="401"/>
      <c r="T29" s="364"/>
      <c r="U29" s="401"/>
      <c r="V29" s="401"/>
      <c r="W29" s="391"/>
      <c r="X29" s="419">
        <f t="shared" si="6"/>
        <v>0</v>
      </c>
      <c r="Y29" s="437"/>
      <c r="Z29" s="419">
        <f t="shared" si="7"/>
        <v>0</v>
      </c>
      <c r="AA29" s="438"/>
    </row>
    <row r="30" spans="1:27" ht="30" customHeight="1" x14ac:dyDescent="0.25">
      <c r="A30" s="610" t="s">
        <v>203</v>
      </c>
      <c r="B30" s="610"/>
      <c r="C30" s="393"/>
      <c r="D30" s="388"/>
      <c r="E30" s="388"/>
      <c r="F30" s="388"/>
      <c r="G30" s="388"/>
      <c r="H30" s="388"/>
      <c r="I30" s="388"/>
      <c r="J30" s="388"/>
      <c r="K30" s="389"/>
      <c r="L30" s="419">
        <f t="shared" si="5"/>
        <v>0</v>
      </c>
      <c r="M30" s="327"/>
      <c r="N30" s="328"/>
      <c r="O30" s="388"/>
      <c r="P30" s="388"/>
      <c r="Q30" s="388"/>
      <c r="R30" s="388"/>
      <c r="S30" s="388"/>
      <c r="T30" s="328"/>
      <c r="U30" s="388"/>
      <c r="V30" s="388"/>
      <c r="W30" s="391"/>
      <c r="X30" s="419">
        <f t="shared" si="6"/>
        <v>0</v>
      </c>
      <c r="Y30" s="437"/>
      <c r="Z30" s="419">
        <f t="shared" si="7"/>
        <v>0</v>
      </c>
      <c r="AA30" s="433"/>
    </row>
    <row r="31" spans="1:27" ht="30" customHeight="1" thickBot="1" x14ac:dyDescent="0.3">
      <c r="A31" s="611" t="s">
        <v>204</v>
      </c>
      <c r="B31" s="611"/>
      <c r="C31" s="338"/>
      <c r="D31" s="397"/>
      <c r="E31" s="397"/>
      <c r="F31" s="397"/>
      <c r="G31" s="397"/>
      <c r="H31" s="397"/>
      <c r="I31" s="397"/>
      <c r="J31" s="397"/>
      <c r="K31" s="411"/>
      <c r="L31" s="423">
        <f t="shared" si="5"/>
        <v>0</v>
      </c>
      <c r="M31" s="337"/>
      <c r="N31" s="342"/>
      <c r="O31" s="396"/>
      <c r="P31" s="396"/>
      <c r="Q31" s="413"/>
      <c r="R31" s="397"/>
      <c r="S31" s="396"/>
      <c r="T31" s="342"/>
      <c r="U31" s="396"/>
      <c r="V31" s="396"/>
      <c r="W31" s="394"/>
      <c r="X31" s="418">
        <f t="shared" si="6"/>
        <v>0</v>
      </c>
      <c r="Y31" s="439"/>
      <c r="Z31" s="418">
        <f t="shared" si="7"/>
        <v>0</v>
      </c>
      <c r="AA31" s="435"/>
    </row>
    <row r="32" spans="1:27" ht="30" customHeight="1" thickBot="1" x14ac:dyDescent="0.3">
      <c r="A32" s="612" t="s">
        <v>205</v>
      </c>
      <c r="B32" s="612"/>
      <c r="C32" s="424">
        <f>SUM(C24:C31)</f>
        <v>0</v>
      </c>
      <c r="D32" s="424">
        <f t="shared" ref="D32:K32" si="8">SUM(D24:D31)</f>
        <v>0</v>
      </c>
      <c r="E32" s="424">
        <f t="shared" si="8"/>
        <v>0</v>
      </c>
      <c r="F32" s="424">
        <f t="shared" si="8"/>
        <v>0</v>
      </c>
      <c r="G32" s="424">
        <f t="shared" si="8"/>
        <v>0</v>
      </c>
      <c r="H32" s="424">
        <f t="shared" si="8"/>
        <v>0</v>
      </c>
      <c r="I32" s="424">
        <f t="shared" si="8"/>
        <v>0</v>
      </c>
      <c r="J32" s="424">
        <f t="shared" si="8"/>
        <v>0</v>
      </c>
      <c r="K32" s="424">
        <f t="shared" si="8"/>
        <v>0</v>
      </c>
      <c r="L32" s="244">
        <f>SUM(L24:L31)</f>
        <v>0</v>
      </c>
      <c r="M32" s="440"/>
      <c r="N32" s="425">
        <f>SUM(N24:N31)</f>
        <v>0</v>
      </c>
      <c r="O32" s="425">
        <f t="shared" ref="O32:W32" si="9">SUM(O24:O31)</f>
        <v>0</v>
      </c>
      <c r="P32" s="425">
        <f t="shared" si="9"/>
        <v>0</v>
      </c>
      <c r="Q32" s="425">
        <f t="shared" si="9"/>
        <v>0</v>
      </c>
      <c r="R32" s="425">
        <f t="shared" si="9"/>
        <v>0</v>
      </c>
      <c r="S32" s="425">
        <f t="shared" si="9"/>
        <v>0</v>
      </c>
      <c r="T32" s="425">
        <f t="shared" si="9"/>
        <v>0</v>
      </c>
      <c r="U32" s="425">
        <f t="shared" si="9"/>
        <v>0</v>
      </c>
      <c r="V32" s="425">
        <f t="shared" si="9"/>
        <v>0</v>
      </c>
      <c r="W32" s="425">
        <f t="shared" si="9"/>
        <v>0</v>
      </c>
      <c r="X32" s="511">
        <f>SUM(X24:X31)</f>
        <v>0</v>
      </c>
      <c r="Y32" s="405"/>
      <c r="Z32" s="244">
        <f>SUM(Z24:Z31)</f>
        <v>0</v>
      </c>
      <c r="AA32" s="422">
        <f>SUM(M32,Y32)</f>
        <v>0</v>
      </c>
    </row>
    <row r="33" spans="1:27" ht="30" customHeight="1" thickBot="1" x14ac:dyDescent="0.3">
      <c r="A33" s="613" t="s">
        <v>66</v>
      </c>
      <c r="B33" s="614"/>
      <c r="C33" s="425">
        <f>SUM(C11,C32)</f>
        <v>0</v>
      </c>
      <c r="D33" s="425">
        <f t="shared" ref="D33:K33" si="10">SUM(D11,D32)</f>
        <v>0</v>
      </c>
      <c r="E33" s="425">
        <f t="shared" si="10"/>
        <v>0</v>
      </c>
      <c r="F33" s="425">
        <f t="shared" si="10"/>
        <v>0</v>
      </c>
      <c r="G33" s="425">
        <f t="shared" si="10"/>
        <v>0</v>
      </c>
      <c r="H33" s="425">
        <f t="shared" si="10"/>
        <v>0</v>
      </c>
      <c r="I33" s="425">
        <f t="shared" si="10"/>
        <v>0</v>
      </c>
      <c r="J33" s="425">
        <f t="shared" si="10"/>
        <v>0</v>
      </c>
      <c r="K33" s="425">
        <f t="shared" si="10"/>
        <v>0</v>
      </c>
      <c r="L33" s="244">
        <f>SUM(L11,L32)</f>
        <v>0</v>
      </c>
      <c r="M33" s="442">
        <f>SUM(M11,M32)</f>
        <v>0</v>
      </c>
      <c r="N33" s="425">
        <f>SUM(N11,N32)</f>
        <v>0</v>
      </c>
      <c r="O33" s="425">
        <f t="shared" ref="O33:W33" si="11">SUM(O11,O32)</f>
        <v>0</v>
      </c>
      <c r="P33" s="425">
        <f t="shared" si="11"/>
        <v>0</v>
      </c>
      <c r="Q33" s="425">
        <f t="shared" si="11"/>
        <v>0</v>
      </c>
      <c r="R33" s="425">
        <f t="shared" si="11"/>
        <v>0</v>
      </c>
      <c r="S33" s="425">
        <f t="shared" si="11"/>
        <v>0</v>
      </c>
      <c r="T33" s="425">
        <f t="shared" si="11"/>
        <v>0</v>
      </c>
      <c r="U33" s="425">
        <f t="shared" si="11"/>
        <v>0</v>
      </c>
      <c r="V33" s="425">
        <f t="shared" si="11"/>
        <v>0</v>
      </c>
      <c r="W33" s="425">
        <f t="shared" si="11"/>
        <v>0</v>
      </c>
      <c r="X33" s="511">
        <f>SUM(X11,X32)</f>
        <v>0</v>
      </c>
      <c r="Y33" s="426">
        <f>SUM(Y32)</f>
        <v>0</v>
      </c>
      <c r="Z33" s="244">
        <f>SUM(Z11,Z32)</f>
        <v>0</v>
      </c>
      <c r="AA33" s="422">
        <f>SUM(M33,Y33)</f>
        <v>0</v>
      </c>
    </row>
    <row r="34" spans="1:27" ht="15" customHeight="1" x14ac:dyDescent="0.25"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17"/>
    </row>
    <row r="35" spans="1:27" ht="15" customHeight="1" x14ac:dyDescent="0.25">
      <c r="E35" s="604"/>
      <c r="F35" s="604"/>
      <c r="G35" s="604"/>
      <c r="H35" s="604"/>
      <c r="L35" s="128"/>
      <c r="M35" s="128"/>
      <c r="N35" s="128"/>
      <c r="O35" s="607" t="s">
        <v>195</v>
      </c>
      <c r="P35" s="607"/>
      <c r="Q35" s="607"/>
      <c r="R35" s="607"/>
      <c r="S35" s="416"/>
      <c r="T35" s="416"/>
      <c r="U35" s="416"/>
      <c r="V35" s="416"/>
      <c r="W35" s="416"/>
      <c r="X35" s="128"/>
      <c r="Y35" s="128"/>
      <c r="Z35" s="128"/>
      <c r="AA35" s="117"/>
    </row>
    <row r="36" spans="1:27" ht="15" customHeight="1" x14ac:dyDescent="0.25">
      <c r="E36" s="605" t="s">
        <v>193</v>
      </c>
      <c r="F36" s="605"/>
      <c r="G36" s="605"/>
      <c r="H36" s="605"/>
      <c r="L36" s="128"/>
      <c r="M36" s="128"/>
      <c r="N36" s="128"/>
      <c r="O36" s="128"/>
      <c r="P36" s="128"/>
      <c r="Q36" s="128"/>
      <c r="R36" s="128"/>
      <c r="S36" s="606" t="s">
        <v>194</v>
      </c>
      <c r="T36" s="606"/>
      <c r="U36" s="606"/>
      <c r="V36" s="606"/>
      <c r="W36" s="606"/>
      <c r="X36" s="128"/>
      <c r="Y36" s="128"/>
      <c r="Z36" s="128"/>
      <c r="AA36" s="117"/>
    </row>
    <row r="37" spans="1:27" ht="15" customHeight="1" x14ac:dyDescent="0.25">
      <c r="L37" s="128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21"/>
    </row>
  </sheetData>
  <sheetProtection password="C05F" sheet="1" objects="1" scenarios="1"/>
  <mergeCells count="36">
    <mergeCell ref="E36:H36"/>
    <mergeCell ref="S36:W36"/>
    <mergeCell ref="A30:B30"/>
    <mergeCell ref="A31:B31"/>
    <mergeCell ref="A32:B32"/>
    <mergeCell ref="A33:B33"/>
    <mergeCell ref="E35:H35"/>
    <mergeCell ref="O35:R35"/>
    <mergeCell ref="A29:B29"/>
    <mergeCell ref="O15:R15"/>
    <mergeCell ref="E16:H16"/>
    <mergeCell ref="S16:W16"/>
    <mergeCell ref="A19:AA19"/>
    <mergeCell ref="A21:AA21"/>
    <mergeCell ref="A22:B23"/>
    <mergeCell ref="C22:M22"/>
    <mergeCell ref="N22:Y22"/>
    <mergeCell ref="Z22:AA22"/>
    <mergeCell ref="E15:H15"/>
    <mergeCell ref="A24:B24"/>
    <mergeCell ref="A25:B25"/>
    <mergeCell ref="A26:B26"/>
    <mergeCell ref="A27:B27"/>
    <mergeCell ref="A28:B28"/>
    <mergeCell ref="A7:B7"/>
    <mergeCell ref="A8:B8"/>
    <mergeCell ref="A9:B9"/>
    <mergeCell ref="A10:B10"/>
    <mergeCell ref="A11:B11"/>
    <mergeCell ref="A1:AA1"/>
    <mergeCell ref="A3:AA3"/>
    <mergeCell ref="A4:AA4"/>
    <mergeCell ref="A5:B6"/>
    <mergeCell ref="C5:M5"/>
    <mergeCell ref="N5:Y5"/>
    <mergeCell ref="Z5:AA5"/>
  </mergeCells>
  <pageMargins left="1.1811023622047245" right="0.39370078740157483" top="0.78740157480314965" bottom="0.78740157480314965" header="0.11811023622047245" footer="0.31496062992125984"/>
  <pageSetup paperSize="9" scale="53" orientation="landscape" verticalDpi="0" r:id="rId1"/>
  <rowBreaks count="1" manualBreakCount="1">
    <brk id="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37"/>
  <sheetViews>
    <sheetView showZeros="0" view="pageBreakPreview" topLeftCell="A6" zoomScale="84" zoomScaleNormal="61" zoomScaleSheetLayoutView="115" workbookViewId="0">
      <selection activeCell="A19" sqref="A19:AA19"/>
    </sheetView>
  </sheetViews>
  <sheetFormatPr defaultRowHeight="13.8" x14ac:dyDescent="0.25"/>
  <cols>
    <col min="1" max="1" width="7.6640625" style="116" customWidth="1"/>
    <col min="2" max="2" width="5.6640625" style="116" customWidth="1"/>
    <col min="3" max="27" width="7.77734375" style="116" customWidth="1"/>
    <col min="28" max="16384" width="8.88671875" style="116"/>
  </cols>
  <sheetData>
    <row r="1" spans="1:27" ht="14.4" customHeight="1" x14ac:dyDescent="0.3">
      <c r="A1" s="586" t="s">
        <v>226</v>
      </c>
      <c r="B1" s="641"/>
      <c r="C1" s="641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1"/>
      <c r="Y1" s="641"/>
      <c r="Z1" s="641"/>
      <c r="AA1" s="642"/>
    </row>
    <row r="2" spans="1:27" ht="4.95" customHeight="1" x14ac:dyDescent="0.25">
      <c r="A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17"/>
    </row>
    <row r="3" spans="1:27" ht="30" customHeight="1" x14ac:dyDescent="0.25">
      <c r="A3" s="644" t="s">
        <v>712</v>
      </c>
      <c r="B3" s="644"/>
      <c r="C3" s="644"/>
      <c r="D3" s="644"/>
      <c r="E3" s="644"/>
      <c r="F3" s="644"/>
      <c r="G3" s="645"/>
      <c r="H3" s="645"/>
      <c r="I3" s="645"/>
      <c r="J3" s="645"/>
      <c r="K3" s="645"/>
      <c r="L3" s="645"/>
      <c r="M3" s="645"/>
      <c r="N3" s="646"/>
      <c r="O3" s="646"/>
      <c r="P3" s="646"/>
      <c r="Q3" s="646"/>
      <c r="R3" s="646"/>
      <c r="S3" s="646"/>
      <c r="T3" s="646"/>
      <c r="U3" s="646"/>
      <c r="V3" s="646"/>
      <c r="W3" s="646"/>
      <c r="X3" s="646"/>
      <c r="Y3" s="646"/>
      <c r="Z3" s="646"/>
      <c r="AA3" s="646"/>
    </row>
    <row r="4" spans="1:27" ht="18.45" customHeight="1" thickBot="1" x14ac:dyDescent="0.3">
      <c r="A4" s="625" t="s">
        <v>706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A4" s="626"/>
    </row>
    <row r="5" spans="1:27" ht="25.5" customHeight="1" thickBot="1" x14ac:dyDescent="0.3">
      <c r="A5" s="627" t="s">
        <v>161</v>
      </c>
      <c r="B5" s="628"/>
      <c r="C5" s="631" t="s">
        <v>116</v>
      </c>
      <c r="D5" s="632"/>
      <c r="E5" s="632"/>
      <c r="F5" s="633"/>
      <c r="G5" s="633"/>
      <c r="H5" s="633"/>
      <c r="I5" s="632"/>
      <c r="J5" s="632"/>
      <c r="K5" s="632"/>
      <c r="L5" s="632"/>
      <c r="M5" s="634"/>
      <c r="N5" s="635" t="s">
        <v>133</v>
      </c>
      <c r="O5" s="636"/>
      <c r="P5" s="636"/>
      <c r="Q5" s="636"/>
      <c r="R5" s="636"/>
      <c r="S5" s="637"/>
      <c r="T5" s="636"/>
      <c r="U5" s="636"/>
      <c r="V5" s="636"/>
      <c r="W5" s="636"/>
      <c r="X5" s="636"/>
      <c r="Y5" s="638"/>
      <c r="Z5" s="639" t="s">
        <v>192</v>
      </c>
      <c r="AA5" s="640"/>
    </row>
    <row r="6" spans="1:27" ht="171.6" customHeight="1" thickBot="1" x14ac:dyDescent="0.3">
      <c r="A6" s="629"/>
      <c r="B6" s="630"/>
      <c r="C6" s="368" t="s">
        <v>162</v>
      </c>
      <c r="D6" s="369" t="s">
        <v>163</v>
      </c>
      <c r="E6" s="370" t="s">
        <v>164</v>
      </c>
      <c r="F6" s="369" t="s">
        <v>165</v>
      </c>
      <c r="G6" s="369" t="s">
        <v>166</v>
      </c>
      <c r="H6" s="369" t="s">
        <v>167</v>
      </c>
      <c r="I6" s="369" t="s">
        <v>168</v>
      </c>
      <c r="J6" s="369" t="s">
        <v>169</v>
      </c>
      <c r="K6" s="371" t="s">
        <v>170</v>
      </c>
      <c r="L6" s="372" t="s">
        <v>171</v>
      </c>
      <c r="M6" s="373" t="s">
        <v>172</v>
      </c>
      <c r="N6" s="374" t="s">
        <v>178</v>
      </c>
      <c r="O6" s="374" t="s">
        <v>179</v>
      </c>
      <c r="P6" s="369" t="s">
        <v>180</v>
      </c>
      <c r="Q6" s="369" t="s">
        <v>181</v>
      </c>
      <c r="R6" s="369" t="s">
        <v>182</v>
      </c>
      <c r="S6" s="369" t="s">
        <v>183</v>
      </c>
      <c r="T6" s="375" t="s">
        <v>184</v>
      </c>
      <c r="U6" s="374" t="s">
        <v>185</v>
      </c>
      <c r="V6" s="376" t="s">
        <v>186</v>
      </c>
      <c r="W6" s="377" t="s">
        <v>187</v>
      </c>
      <c r="X6" s="373" t="s">
        <v>188</v>
      </c>
      <c r="Y6" s="378" t="s">
        <v>189</v>
      </c>
      <c r="Z6" s="373" t="s">
        <v>190</v>
      </c>
      <c r="AA6" s="378" t="s">
        <v>191</v>
      </c>
    </row>
    <row r="7" spans="1:27" ht="30" customHeight="1" x14ac:dyDescent="0.25">
      <c r="A7" s="647" t="s">
        <v>173</v>
      </c>
      <c r="B7" s="648"/>
      <c r="C7" s="379"/>
      <c r="D7" s="380"/>
      <c r="E7" s="380"/>
      <c r="F7" s="380"/>
      <c r="G7" s="380"/>
      <c r="H7" s="380"/>
      <c r="I7" s="380"/>
      <c r="J7" s="380"/>
      <c r="K7" s="381"/>
      <c r="L7" s="417">
        <f>SUM(C7:K7)</f>
        <v>0</v>
      </c>
      <c r="M7" s="428"/>
      <c r="N7" s="383"/>
      <c r="O7" s="384"/>
      <c r="P7" s="385"/>
      <c r="Q7" s="385"/>
      <c r="R7" s="385"/>
      <c r="S7" s="380"/>
      <c r="T7" s="380"/>
      <c r="U7" s="380"/>
      <c r="V7" s="380"/>
      <c r="W7" s="386"/>
      <c r="X7" s="417">
        <f>SUM(N7:W7)</f>
        <v>0</v>
      </c>
      <c r="Y7" s="386"/>
      <c r="Z7" s="417">
        <f>SUM(L7,X7)</f>
        <v>0</v>
      </c>
      <c r="AA7" s="429"/>
    </row>
    <row r="8" spans="1:27" ht="30" customHeight="1" x14ac:dyDescent="0.25">
      <c r="A8" s="617" t="s">
        <v>174</v>
      </c>
      <c r="B8" s="618"/>
      <c r="C8" s="328"/>
      <c r="D8" s="388"/>
      <c r="E8" s="388"/>
      <c r="F8" s="388"/>
      <c r="G8" s="388"/>
      <c r="H8" s="388"/>
      <c r="I8" s="388"/>
      <c r="J8" s="388"/>
      <c r="K8" s="389"/>
      <c r="L8" s="419">
        <f t="shared" ref="L8:L10" si="0">SUM(C8:K8)</f>
        <v>0</v>
      </c>
      <c r="M8" s="327"/>
      <c r="N8" s="328"/>
      <c r="O8" s="388"/>
      <c r="P8" s="388"/>
      <c r="Q8" s="388"/>
      <c r="R8" s="388"/>
      <c r="S8" s="390"/>
      <c r="T8" s="388"/>
      <c r="U8" s="388"/>
      <c r="V8" s="388"/>
      <c r="W8" s="391"/>
      <c r="X8" s="419">
        <f t="shared" ref="X8:X10" si="1">SUM(N8:W8)</f>
        <v>0</v>
      </c>
      <c r="Y8" s="391"/>
      <c r="Z8" s="419">
        <f>SUM(L8,X8)</f>
        <v>0</v>
      </c>
      <c r="AA8" s="328"/>
    </row>
    <row r="9" spans="1:27" ht="30" customHeight="1" x14ac:dyDescent="0.25">
      <c r="A9" s="617" t="s">
        <v>175</v>
      </c>
      <c r="B9" s="619"/>
      <c r="C9" s="393"/>
      <c r="D9" s="388"/>
      <c r="E9" s="388"/>
      <c r="F9" s="388"/>
      <c r="G9" s="388"/>
      <c r="H9" s="388"/>
      <c r="I9" s="388"/>
      <c r="J9" s="388"/>
      <c r="K9" s="389"/>
      <c r="L9" s="419">
        <f t="shared" si="0"/>
        <v>0</v>
      </c>
      <c r="M9" s="327"/>
      <c r="N9" s="328"/>
      <c r="O9" s="388"/>
      <c r="P9" s="385"/>
      <c r="Q9" s="385"/>
      <c r="R9" s="385"/>
      <c r="S9" s="385"/>
      <c r="T9" s="385"/>
      <c r="U9" s="385"/>
      <c r="V9" s="385"/>
      <c r="W9" s="394"/>
      <c r="X9" s="419">
        <f t="shared" si="1"/>
        <v>0</v>
      </c>
      <c r="Y9" s="394"/>
      <c r="Z9" s="419">
        <f t="shared" ref="Z9:Z10" si="2">SUM(L9,X9)</f>
        <v>0</v>
      </c>
      <c r="AA9" s="400"/>
    </row>
    <row r="10" spans="1:27" ht="30" customHeight="1" thickBot="1" x14ac:dyDescent="0.3">
      <c r="A10" s="617" t="s">
        <v>176</v>
      </c>
      <c r="B10" s="619"/>
      <c r="C10" s="395"/>
      <c r="D10" s="396"/>
      <c r="E10" s="396"/>
      <c r="F10" s="397"/>
      <c r="G10" s="396"/>
      <c r="H10" s="385"/>
      <c r="I10" s="396"/>
      <c r="J10" s="396"/>
      <c r="K10" s="398"/>
      <c r="L10" s="420">
        <f t="shared" si="0"/>
        <v>0</v>
      </c>
      <c r="M10" s="341"/>
      <c r="N10" s="400"/>
      <c r="O10" s="385"/>
      <c r="P10" s="401"/>
      <c r="Q10" s="401"/>
      <c r="R10" s="401"/>
      <c r="S10" s="401"/>
      <c r="T10" s="401"/>
      <c r="U10" s="401"/>
      <c r="V10" s="401"/>
      <c r="W10" s="402"/>
      <c r="X10" s="418">
        <f t="shared" si="1"/>
        <v>0</v>
      </c>
      <c r="Y10" s="402"/>
      <c r="Z10" s="418">
        <f t="shared" si="2"/>
        <v>0</v>
      </c>
      <c r="AA10" s="364"/>
    </row>
    <row r="11" spans="1:27" ht="30" customHeight="1" thickBot="1" x14ac:dyDescent="0.3">
      <c r="A11" s="649" t="s">
        <v>177</v>
      </c>
      <c r="B11" s="649"/>
      <c r="C11" s="421">
        <f>SUM(C7:C10)</f>
        <v>0</v>
      </c>
      <c r="D11" s="421">
        <f t="shared" ref="D11:K11" si="3">SUM(D7:D10)</f>
        <v>0</v>
      </c>
      <c r="E11" s="421">
        <f t="shared" si="3"/>
        <v>0</v>
      </c>
      <c r="F11" s="421">
        <f t="shared" si="3"/>
        <v>0</v>
      </c>
      <c r="G11" s="421">
        <f t="shared" si="3"/>
        <v>0</v>
      </c>
      <c r="H11" s="421">
        <f t="shared" si="3"/>
        <v>0</v>
      </c>
      <c r="I11" s="421">
        <f t="shared" si="3"/>
        <v>0</v>
      </c>
      <c r="J11" s="421">
        <f t="shared" si="3"/>
        <v>0</v>
      </c>
      <c r="K11" s="421">
        <f t="shared" si="3"/>
        <v>0</v>
      </c>
      <c r="L11" s="244">
        <f>SUM(L7:L10)</f>
        <v>0</v>
      </c>
      <c r="M11" s="405"/>
      <c r="N11" s="421">
        <f>SUM(N7:N10)</f>
        <v>0</v>
      </c>
      <c r="O11" s="421">
        <f t="shared" ref="O11:W11" si="4">SUM(O7:O10)</f>
        <v>0</v>
      </c>
      <c r="P11" s="421">
        <f t="shared" si="4"/>
        <v>0</v>
      </c>
      <c r="Q11" s="421">
        <f t="shared" si="4"/>
        <v>0</v>
      </c>
      <c r="R11" s="421">
        <f t="shared" si="4"/>
        <v>0</v>
      </c>
      <c r="S11" s="421">
        <f t="shared" si="4"/>
        <v>0</v>
      </c>
      <c r="T11" s="421">
        <f t="shared" si="4"/>
        <v>0</v>
      </c>
      <c r="U11" s="421">
        <f t="shared" si="4"/>
        <v>0</v>
      </c>
      <c r="V11" s="421">
        <f t="shared" si="4"/>
        <v>0</v>
      </c>
      <c r="W11" s="421">
        <f t="shared" si="4"/>
        <v>0</v>
      </c>
      <c r="X11" s="244">
        <f>SUM(X7:X10)</f>
        <v>0</v>
      </c>
      <c r="Y11" s="406"/>
      <c r="Z11" s="244">
        <f>SUM(Z7:Z10)</f>
        <v>0</v>
      </c>
      <c r="AA11" s="422">
        <f>SUM(M11,Y11)</f>
        <v>0</v>
      </c>
    </row>
    <row r="12" spans="1:27" ht="15" customHeight="1" x14ac:dyDescent="0.25">
      <c r="L12" s="128"/>
      <c r="M12" s="128"/>
      <c r="N12" s="131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31"/>
      <c r="Z12" s="128"/>
      <c r="AA12" s="407"/>
    </row>
    <row r="13" spans="1:27" ht="15" customHeight="1" x14ac:dyDescent="0.25"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</row>
    <row r="14" spans="1:27" ht="15" customHeight="1" x14ac:dyDescent="0.25"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</row>
    <row r="15" spans="1:27" ht="15" customHeight="1" x14ac:dyDescent="0.25">
      <c r="E15" s="604"/>
      <c r="F15" s="604"/>
      <c r="G15" s="604"/>
      <c r="H15" s="604"/>
      <c r="L15" s="128"/>
      <c r="M15" s="128"/>
      <c r="N15" s="128"/>
      <c r="O15" s="607" t="s">
        <v>195</v>
      </c>
      <c r="P15" s="607"/>
      <c r="Q15" s="607"/>
      <c r="R15" s="607"/>
      <c r="S15" s="159"/>
      <c r="T15" s="159"/>
      <c r="U15" s="159"/>
      <c r="V15" s="159"/>
      <c r="W15" s="159"/>
      <c r="X15" s="128"/>
      <c r="Y15" s="128"/>
      <c r="Z15" s="128"/>
      <c r="AA15" s="128"/>
    </row>
    <row r="16" spans="1:27" ht="15" customHeight="1" x14ac:dyDescent="0.25">
      <c r="E16" s="624" t="s">
        <v>193</v>
      </c>
      <c r="F16" s="624"/>
      <c r="G16" s="624"/>
      <c r="H16" s="624"/>
      <c r="L16" s="128"/>
      <c r="M16" s="128"/>
      <c r="N16" s="128"/>
      <c r="O16" s="128"/>
      <c r="P16" s="128"/>
      <c r="Q16" s="128"/>
      <c r="R16" s="128"/>
      <c r="S16" s="624" t="s">
        <v>194</v>
      </c>
      <c r="T16" s="624"/>
      <c r="U16" s="624"/>
      <c r="V16" s="624"/>
      <c r="W16" s="624"/>
      <c r="X16" s="128"/>
      <c r="Y16" s="128"/>
      <c r="Z16" s="128"/>
      <c r="AA16" s="128"/>
    </row>
    <row r="17" spans="1:27" ht="15" customHeight="1" x14ac:dyDescent="0.25"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</row>
    <row r="18" spans="1:27" ht="15" customHeight="1" x14ac:dyDescent="0.25"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</row>
    <row r="19" spans="1:27" ht="14.4" x14ac:dyDescent="0.3">
      <c r="A19" s="586" t="s">
        <v>227</v>
      </c>
      <c r="B19" s="586"/>
      <c r="C19" s="586"/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  <c r="W19" s="586"/>
      <c r="X19" s="586"/>
      <c r="Y19" s="586"/>
      <c r="Z19" s="586"/>
      <c r="AA19" s="587"/>
    </row>
    <row r="20" spans="1:27" ht="4.95" customHeight="1" x14ac:dyDescent="0.25"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17"/>
    </row>
    <row r="21" spans="1:27" ht="18.45" customHeight="1" thickBot="1" x14ac:dyDescent="0.3">
      <c r="A21" s="625" t="s">
        <v>707</v>
      </c>
      <c r="B21" s="625"/>
      <c r="C21" s="625"/>
      <c r="D21" s="625"/>
      <c r="E21" s="625"/>
      <c r="F21" s="625"/>
      <c r="G21" s="625"/>
      <c r="H21" s="625"/>
      <c r="I21" s="625"/>
      <c r="J21" s="625"/>
      <c r="K21" s="625"/>
      <c r="L21" s="625"/>
      <c r="M21" s="625"/>
      <c r="N21" s="625"/>
      <c r="O21" s="625"/>
      <c r="P21" s="625"/>
      <c r="Q21" s="625"/>
      <c r="R21" s="625"/>
      <c r="S21" s="625"/>
      <c r="T21" s="625"/>
      <c r="U21" s="625"/>
      <c r="V21" s="625"/>
      <c r="W21" s="625"/>
      <c r="X21" s="625"/>
      <c r="Y21" s="625"/>
      <c r="Z21" s="625"/>
      <c r="AA21" s="626"/>
    </row>
    <row r="22" spans="1:27" ht="16.2" thickBot="1" x14ac:dyDescent="0.3">
      <c r="A22" s="627" t="s">
        <v>161</v>
      </c>
      <c r="B22" s="628"/>
      <c r="C22" s="631" t="s">
        <v>116</v>
      </c>
      <c r="D22" s="632"/>
      <c r="E22" s="632"/>
      <c r="F22" s="633"/>
      <c r="G22" s="633"/>
      <c r="H22" s="633"/>
      <c r="I22" s="632"/>
      <c r="J22" s="632"/>
      <c r="K22" s="632"/>
      <c r="L22" s="632"/>
      <c r="M22" s="634"/>
      <c r="N22" s="635" t="s">
        <v>133</v>
      </c>
      <c r="O22" s="636"/>
      <c r="P22" s="636"/>
      <c r="Q22" s="636"/>
      <c r="R22" s="636"/>
      <c r="S22" s="637"/>
      <c r="T22" s="636"/>
      <c r="U22" s="636"/>
      <c r="V22" s="636"/>
      <c r="W22" s="636"/>
      <c r="X22" s="636"/>
      <c r="Y22" s="638"/>
      <c r="Z22" s="639" t="s">
        <v>192</v>
      </c>
      <c r="AA22" s="640"/>
    </row>
    <row r="23" spans="1:27" ht="202.2" thickBot="1" x14ac:dyDescent="0.3">
      <c r="A23" s="629"/>
      <c r="B23" s="630"/>
      <c r="C23" s="368" t="s">
        <v>162</v>
      </c>
      <c r="D23" s="369" t="s">
        <v>163</v>
      </c>
      <c r="E23" s="370" t="s">
        <v>164</v>
      </c>
      <c r="F23" s="369" t="s">
        <v>165</v>
      </c>
      <c r="G23" s="369" t="s">
        <v>166</v>
      </c>
      <c r="H23" s="369" t="s">
        <v>167</v>
      </c>
      <c r="I23" s="369" t="s">
        <v>168</v>
      </c>
      <c r="J23" s="369" t="s">
        <v>169</v>
      </c>
      <c r="K23" s="371" t="s">
        <v>170</v>
      </c>
      <c r="L23" s="372" t="s">
        <v>171</v>
      </c>
      <c r="M23" s="373" t="s">
        <v>172</v>
      </c>
      <c r="N23" s="374" t="s">
        <v>178</v>
      </c>
      <c r="O23" s="374" t="s">
        <v>179</v>
      </c>
      <c r="P23" s="369" t="s">
        <v>180</v>
      </c>
      <c r="Q23" s="369" t="s">
        <v>181</v>
      </c>
      <c r="R23" s="369" t="s">
        <v>182</v>
      </c>
      <c r="S23" s="369" t="s">
        <v>183</v>
      </c>
      <c r="T23" s="375" t="s">
        <v>184</v>
      </c>
      <c r="U23" s="374" t="s">
        <v>185</v>
      </c>
      <c r="V23" s="376" t="s">
        <v>186</v>
      </c>
      <c r="W23" s="377" t="s">
        <v>187</v>
      </c>
      <c r="X23" s="373" t="s">
        <v>188</v>
      </c>
      <c r="Y23" s="378" t="s">
        <v>189</v>
      </c>
      <c r="Z23" s="373" t="s">
        <v>190</v>
      </c>
      <c r="AA23" s="378" t="s">
        <v>191</v>
      </c>
    </row>
    <row r="24" spans="1:27" ht="30" customHeight="1" x14ac:dyDescent="0.25">
      <c r="A24" s="615" t="s">
        <v>197</v>
      </c>
      <c r="B24" s="616"/>
      <c r="C24" s="379"/>
      <c r="D24" s="380"/>
      <c r="E24" s="380"/>
      <c r="F24" s="380"/>
      <c r="G24" s="380"/>
      <c r="H24" s="380"/>
      <c r="I24" s="380"/>
      <c r="J24" s="380"/>
      <c r="K24" s="381"/>
      <c r="L24" s="417">
        <f>SUM(C24:K24)</f>
        <v>0</v>
      </c>
      <c r="M24" s="428"/>
      <c r="N24" s="383"/>
      <c r="O24" s="384"/>
      <c r="P24" s="385"/>
      <c r="Q24" s="385"/>
      <c r="R24" s="385"/>
      <c r="S24" s="380"/>
      <c r="T24" s="380"/>
      <c r="U24" s="380"/>
      <c r="V24" s="380"/>
      <c r="W24" s="386"/>
      <c r="X24" s="441">
        <f>SUM(N24:W24)</f>
        <v>0</v>
      </c>
      <c r="Y24" s="430"/>
      <c r="Z24" s="417">
        <f>SUM(L24,X24)</f>
        <v>0</v>
      </c>
      <c r="AA24" s="431"/>
    </row>
    <row r="25" spans="1:27" ht="30" customHeight="1" x14ac:dyDescent="0.25">
      <c r="A25" s="617" t="s">
        <v>198</v>
      </c>
      <c r="B25" s="618"/>
      <c r="C25" s="328"/>
      <c r="D25" s="388"/>
      <c r="E25" s="388"/>
      <c r="F25" s="388"/>
      <c r="G25" s="388"/>
      <c r="H25" s="388"/>
      <c r="I25" s="388"/>
      <c r="J25" s="388"/>
      <c r="K25" s="389"/>
      <c r="L25" s="419">
        <f t="shared" ref="L25:L31" si="5">SUM(C25:K25)</f>
        <v>0</v>
      </c>
      <c r="M25" s="327"/>
      <c r="N25" s="328"/>
      <c r="O25" s="388"/>
      <c r="P25" s="388"/>
      <c r="Q25" s="388"/>
      <c r="R25" s="388"/>
      <c r="S25" s="390"/>
      <c r="T25" s="388"/>
      <c r="U25" s="388"/>
      <c r="V25" s="388"/>
      <c r="W25" s="391"/>
      <c r="X25" s="419">
        <f t="shared" ref="X25:X31" si="6">SUM(N25:W25)</f>
        <v>0</v>
      </c>
      <c r="Y25" s="432"/>
      <c r="Z25" s="419">
        <f t="shared" ref="Z25:Z31" si="7">SUM(L25,X25)</f>
        <v>0</v>
      </c>
      <c r="AA25" s="433"/>
    </row>
    <row r="26" spans="1:27" ht="30" customHeight="1" x14ac:dyDescent="0.25">
      <c r="A26" s="617" t="s">
        <v>199</v>
      </c>
      <c r="B26" s="619"/>
      <c r="C26" s="393"/>
      <c r="D26" s="388"/>
      <c r="E26" s="388"/>
      <c r="F26" s="388"/>
      <c r="G26" s="388"/>
      <c r="H26" s="388"/>
      <c r="I26" s="388"/>
      <c r="J26" s="388"/>
      <c r="K26" s="389"/>
      <c r="L26" s="419">
        <f t="shared" si="5"/>
        <v>0</v>
      </c>
      <c r="M26" s="327"/>
      <c r="N26" s="328"/>
      <c r="O26" s="388"/>
      <c r="P26" s="385"/>
      <c r="Q26" s="385"/>
      <c r="R26" s="385"/>
      <c r="S26" s="385"/>
      <c r="T26" s="385"/>
      <c r="U26" s="385"/>
      <c r="V26" s="385"/>
      <c r="W26" s="394"/>
      <c r="X26" s="419">
        <f t="shared" si="6"/>
        <v>0</v>
      </c>
      <c r="Y26" s="434"/>
      <c r="Z26" s="419">
        <f t="shared" si="7"/>
        <v>0</v>
      </c>
      <c r="AA26" s="435"/>
    </row>
    <row r="27" spans="1:27" ht="30" customHeight="1" x14ac:dyDescent="0.25">
      <c r="A27" s="620" t="s">
        <v>200</v>
      </c>
      <c r="B27" s="621"/>
      <c r="C27" s="393"/>
      <c r="D27" s="388"/>
      <c r="E27" s="388"/>
      <c r="F27" s="388"/>
      <c r="G27" s="388"/>
      <c r="H27" s="388"/>
      <c r="I27" s="388"/>
      <c r="J27" s="388"/>
      <c r="K27" s="389"/>
      <c r="L27" s="419">
        <f t="shared" si="5"/>
        <v>0</v>
      </c>
      <c r="M27" s="394"/>
      <c r="N27" s="400"/>
      <c r="O27" s="385"/>
      <c r="P27" s="401"/>
      <c r="Q27" s="401"/>
      <c r="R27" s="401"/>
      <c r="S27" s="401"/>
      <c r="T27" s="401"/>
      <c r="U27" s="388"/>
      <c r="V27" s="388"/>
      <c r="W27" s="391"/>
      <c r="X27" s="418">
        <f t="shared" si="6"/>
        <v>0</v>
      </c>
      <c r="Y27" s="432"/>
      <c r="Z27" s="419">
        <f t="shared" si="7"/>
        <v>0</v>
      </c>
      <c r="AA27" s="436"/>
    </row>
    <row r="28" spans="1:27" ht="30" customHeight="1" x14ac:dyDescent="0.25">
      <c r="A28" s="622" t="s">
        <v>201</v>
      </c>
      <c r="B28" s="623"/>
      <c r="C28" s="408"/>
      <c r="D28" s="388"/>
      <c r="E28" s="388"/>
      <c r="F28" s="388"/>
      <c r="G28" s="388"/>
      <c r="H28" s="388"/>
      <c r="I28" s="388"/>
      <c r="J28" s="388"/>
      <c r="K28" s="389"/>
      <c r="L28" s="418">
        <f t="shared" si="5"/>
        <v>0</v>
      </c>
      <c r="M28" s="327"/>
      <c r="N28" s="409"/>
      <c r="O28" s="410"/>
      <c r="P28" s="388"/>
      <c r="Q28" s="388"/>
      <c r="R28" s="328"/>
      <c r="S28" s="388"/>
      <c r="T28" s="409"/>
      <c r="U28" s="388"/>
      <c r="V28" s="388"/>
      <c r="W28" s="391"/>
      <c r="X28" s="419">
        <f t="shared" si="6"/>
        <v>0</v>
      </c>
      <c r="Y28" s="437"/>
      <c r="Z28" s="418">
        <f t="shared" si="7"/>
        <v>0</v>
      </c>
      <c r="AA28" s="433"/>
    </row>
    <row r="29" spans="1:27" ht="30" customHeight="1" x14ac:dyDescent="0.25">
      <c r="A29" s="608" t="s">
        <v>202</v>
      </c>
      <c r="B29" s="609"/>
      <c r="C29" s="328"/>
      <c r="D29" s="388"/>
      <c r="E29" s="388"/>
      <c r="F29" s="388"/>
      <c r="G29" s="388"/>
      <c r="H29" s="388"/>
      <c r="I29" s="388"/>
      <c r="J29" s="388"/>
      <c r="K29" s="389"/>
      <c r="L29" s="419">
        <f t="shared" si="5"/>
        <v>0</v>
      </c>
      <c r="M29" s="327"/>
      <c r="N29" s="364"/>
      <c r="O29" s="401"/>
      <c r="P29" s="401"/>
      <c r="Q29" s="385"/>
      <c r="R29" s="401"/>
      <c r="S29" s="401"/>
      <c r="T29" s="364"/>
      <c r="U29" s="401"/>
      <c r="V29" s="401"/>
      <c r="W29" s="391"/>
      <c r="X29" s="419">
        <f t="shared" si="6"/>
        <v>0</v>
      </c>
      <c r="Y29" s="437"/>
      <c r="Z29" s="419">
        <f t="shared" si="7"/>
        <v>0</v>
      </c>
      <c r="AA29" s="438"/>
    </row>
    <row r="30" spans="1:27" ht="30" customHeight="1" x14ac:dyDescent="0.25">
      <c r="A30" s="610" t="s">
        <v>203</v>
      </c>
      <c r="B30" s="610"/>
      <c r="C30" s="393"/>
      <c r="D30" s="388"/>
      <c r="E30" s="388"/>
      <c r="F30" s="388"/>
      <c r="G30" s="388"/>
      <c r="H30" s="388"/>
      <c r="I30" s="388"/>
      <c r="J30" s="388"/>
      <c r="K30" s="389"/>
      <c r="L30" s="419">
        <f t="shared" si="5"/>
        <v>0</v>
      </c>
      <c r="M30" s="327"/>
      <c r="N30" s="328"/>
      <c r="O30" s="388"/>
      <c r="P30" s="388"/>
      <c r="Q30" s="388"/>
      <c r="R30" s="388"/>
      <c r="S30" s="388"/>
      <c r="T30" s="328"/>
      <c r="U30" s="388"/>
      <c r="V30" s="388"/>
      <c r="W30" s="391"/>
      <c r="X30" s="419">
        <f t="shared" si="6"/>
        <v>0</v>
      </c>
      <c r="Y30" s="437"/>
      <c r="Z30" s="419">
        <f t="shared" si="7"/>
        <v>0</v>
      </c>
      <c r="AA30" s="433"/>
    </row>
    <row r="31" spans="1:27" ht="30" customHeight="1" thickBot="1" x14ac:dyDescent="0.3">
      <c r="A31" s="611" t="s">
        <v>204</v>
      </c>
      <c r="B31" s="611"/>
      <c r="C31" s="338"/>
      <c r="D31" s="397"/>
      <c r="E31" s="397"/>
      <c r="F31" s="397"/>
      <c r="G31" s="397"/>
      <c r="H31" s="397"/>
      <c r="I31" s="397"/>
      <c r="J31" s="397"/>
      <c r="K31" s="411"/>
      <c r="L31" s="423">
        <f t="shared" si="5"/>
        <v>0</v>
      </c>
      <c r="M31" s="337"/>
      <c r="N31" s="342"/>
      <c r="O31" s="396"/>
      <c r="P31" s="396"/>
      <c r="Q31" s="413"/>
      <c r="R31" s="397"/>
      <c r="S31" s="396"/>
      <c r="T31" s="342"/>
      <c r="U31" s="396"/>
      <c r="V31" s="396"/>
      <c r="W31" s="394"/>
      <c r="X31" s="418">
        <f t="shared" si="6"/>
        <v>0</v>
      </c>
      <c r="Y31" s="439"/>
      <c r="Z31" s="418">
        <f t="shared" si="7"/>
        <v>0</v>
      </c>
      <c r="AA31" s="435"/>
    </row>
    <row r="32" spans="1:27" ht="30" customHeight="1" thickBot="1" x14ac:dyDescent="0.3">
      <c r="A32" s="612" t="s">
        <v>205</v>
      </c>
      <c r="B32" s="612"/>
      <c r="C32" s="424">
        <f>SUM(C24:C31)</f>
        <v>0</v>
      </c>
      <c r="D32" s="424">
        <f t="shared" ref="D32:K32" si="8">SUM(D24:D31)</f>
        <v>0</v>
      </c>
      <c r="E32" s="424">
        <f t="shared" si="8"/>
        <v>0</v>
      </c>
      <c r="F32" s="424">
        <f t="shared" si="8"/>
        <v>0</v>
      </c>
      <c r="G32" s="424">
        <f t="shared" si="8"/>
        <v>0</v>
      </c>
      <c r="H32" s="424">
        <f t="shared" si="8"/>
        <v>0</v>
      </c>
      <c r="I32" s="424">
        <f t="shared" si="8"/>
        <v>0</v>
      </c>
      <c r="J32" s="424">
        <f t="shared" si="8"/>
        <v>0</v>
      </c>
      <c r="K32" s="424">
        <f t="shared" si="8"/>
        <v>0</v>
      </c>
      <c r="L32" s="244">
        <f>SUM(L24:L31)</f>
        <v>0</v>
      </c>
      <c r="M32" s="440"/>
      <c r="N32" s="425">
        <f>SUM(N24:N31)</f>
        <v>0</v>
      </c>
      <c r="O32" s="425">
        <f t="shared" ref="O32:W32" si="9">SUM(O24:O31)</f>
        <v>0</v>
      </c>
      <c r="P32" s="425">
        <f t="shared" si="9"/>
        <v>0</v>
      </c>
      <c r="Q32" s="425">
        <f t="shared" si="9"/>
        <v>0</v>
      </c>
      <c r="R32" s="425">
        <f t="shared" si="9"/>
        <v>0</v>
      </c>
      <c r="S32" s="425">
        <f t="shared" si="9"/>
        <v>0</v>
      </c>
      <c r="T32" s="425">
        <f t="shared" si="9"/>
        <v>0</v>
      </c>
      <c r="U32" s="425">
        <f t="shared" si="9"/>
        <v>0</v>
      </c>
      <c r="V32" s="425">
        <f t="shared" si="9"/>
        <v>0</v>
      </c>
      <c r="W32" s="425">
        <f t="shared" si="9"/>
        <v>0</v>
      </c>
      <c r="X32" s="511">
        <f>SUM(X24:X31)</f>
        <v>0</v>
      </c>
      <c r="Y32" s="405"/>
      <c r="Z32" s="244">
        <f>SUM(Z24:Z31)</f>
        <v>0</v>
      </c>
      <c r="AA32" s="422">
        <f>SUM(M32,Y32)</f>
        <v>0</v>
      </c>
    </row>
    <row r="33" spans="1:27" ht="30" customHeight="1" thickBot="1" x14ac:dyDescent="0.3">
      <c r="A33" s="613" t="s">
        <v>66</v>
      </c>
      <c r="B33" s="614"/>
      <c r="C33" s="425">
        <f>SUM(C11,C32)</f>
        <v>0</v>
      </c>
      <c r="D33" s="425">
        <f t="shared" ref="D33:K33" si="10">SUM(D11,D32)</f>
        <v>0</v>
      </c>
      <c r="E33" s="425">
        <f t="shared" si="10"/>
        <v>0</v>
      </c>
      <c r="F33" s="425">
        <f t="shared" si="10"/>
        <v>0</v>
      </c>
      <c r="G33" s="425">
        <f t="shared" si="10"/>
        <v>0</v>
      </c>
      <c r="H33" s="425">
        <f t="shared" si="10"/>
        <v>0</v>
      </c>
      <c r="I33" s="425">
        <f t="shared" si="10"/>
        <v>0</v>
      </c>
      <c r="J33" s="425">
        <f t="shared" si="10"/>
        <v>0</v>
      </c>
      <c r="K33" s="425">
        <f t="shared" si="10"/>
        <v>0</v>
      </c>
      <c r="L33" s="244">
        <f>SUM(L11,L32)</f>
        <v>0</v>
      </c>
      <c r="M33" s="442">
        <f>SUM(M11,M32)</f>
        <v>0</v>
      </c>
      <c r="N33" s="425">
        <f>SUM(N11,N32)</f>
        <v>0</v>
      </c>
      <c r="O33" s="425">
        <f t="shared" ref="O33:W33" si="11">SUM(O11,O32)</f>
        <v>0</v>
      </c>
      <c r="P33" s="425">
        <f t="shared" si="11"/>
        <v>0</v>
      </c>
      <c r="Q33" s="425">
        <f t="shared" si="11"/>
        <v>0</v>
      </c>
      <c r="R33" s="425">
        <f t="shared" si="11"/>
        <v>0</v>
      </c>
      <c r="S33" s="425">
        <f t="shared" si="11"/>
        <v>0</v>
      </c>
      <c r="T33" s="425">
        <f t="shared" si="11"/>
        <v>0</v>
      </c>
      <c r="U33" s="425">
        <f t="shared" si="11"/>
        <v>0</v>
      </c>
      <c r="V33" s="425">
        <f t="shared" si="11"/>
        <v>0</v>
      </c>
      <c r="W33" s="425">
        <f t="shared" si="11"/>
        <v>0</v>
      </c>
      <c r="X33" s="511">
        <f>SUM(X11,X32)</f>
        <v>0</v>
      </c>
      <c r="Y33" s="426">
        <f>SUM(Y32)</f>
        <v>0</v>
      </c>
      <c r="Z33" s="244">
        <f>SUM(Z11,Z32)</f>
        <v>0</v>
      </c>
      <c r="AA33" s="422">
        <f>SUM(M33,Y33)</f>
        <v>0</v>
      </c>
    </row>
    <row r="34" spans="1:27" ht="15" customHeight="1" x14ac:dyDescent="0.25"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17"/>
    </row>
    <row r="35" spans="1:27" ht="15" customHeight="1" x14ac:dyDescent="0.25">
      <c r="E35" s="604"/>
      <c r="F35" s="604"/>
      <c r="G35" s="604"/>
      <c r="H35" s="604"/>
      <c r="L35" s="128"/>
      <c r="M35" s="128"/>
      <c r="N35" s="128"/>
      <c r="O35" s="607" t="s">
        <v>195</v>
      </c>
      <c r="P35" s="607"/>
      <c r="Q35" s="607"/>
      <c r="R35" s="607"/>
      <c r="S35" s="416"/>
      <c r="T35" s="416"/>
      <c r="U35" s="416"/>
      <c r="V35" s="416"/>
      <c r="W35" s="416"/>
      <c r="X35" s="128"/>
      <c r="Y35" s="128"/>
      <c r="Z35" s="128"/>
      <c r="AA35" s="117"/>
    </row>
    <row r="36" spans="1:27" ht="15" customHeight="1" x14ac:dyDescent="0.25">
      <c r="E36" s="605" t="s">
        <v>193</v>
      </c>
      <c r="F36" s="605"/>
      <c r="G36" s="605"/>
      <c r="H36" s="605"/>
      <c r="L36" s="128"/>
      <c r="M36" s="128"/>
      <c r="N36" s="128"/>
      <c r="O36" s="128"/>
      <c r="P36" s="128"/>
      <c r="Q36" s="128"/>
      <c r="R36" s="128"/>
      <c r="S36" s="606" t="s">
        <v>194</v>
      </c>
      <c r="T36" s="606"/>
      <c r="U36" s="606"/>
      <c r="V36" s="606"/>
      <c r="W36" s="606"/>
      <c r="X36" s="128"/>
      <c r="Y36" s="128"/>
      <c r="Z36" s="128"/>
      <c r="AA36" s="117"/>
    </row>
    <row r="37" spans="1:27" ht="15" customHeight="1" x14ac:dyDescent="0.25">
      <c r="L37" s="128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21"/>
    </row>
  </sheetData>
  <sheetProtection password="C05F" sheet="1" objects="1" scenarios="1"/>
  <mergeCells count="36">
    <mergeCell ref="E36:H36"/>
    <mergeCell ref="S36:W36"/>
    <mergeCell ref="A30:B30"/>
    <mergeCell ref="A31:B31"/>
    <mergeCell ref="A32:B32"/>
    <mergeCell ref="A33:B33"/>
    <mergeCell ref="E35:H35"/>
    <mergeCell ref="O35:R35"/>
    <mergeCell ref="A29:B29"/>
    <mergeCell ref="O15:R15"/>
    <mergeCell ref="E16:H16"/>
    <mergeCell ref="S16:W16"/>
    <mergeCell ref="A19:AA19"/>
    <mergeCell ref="A21:AA21"/>
    <mergeCell ref="A22:B23"/>
    <mergeCell ref="C22:M22"/>
    <mergeCell ref="N22:Y22"/>
    <mergeCell ref="Z22:AA22"/>
    <mergeCell ref="E15:H15"/>
    <mergeCell ref="A24:B24"/>
    <mergeCell ref="A25:B25"/>
    <mergeCell ref="A26:B26"/>
    <mergeCell ref="A27:B27"/>
    <mergeCell ref="A28:B28"/>
    <mergeCell ref="A7:B7"/>
    <mergeCell ref="A8:B8"/>
    <mergeCell ref="A9:B9"/>
    <mergeCell ref="A10:B10"/>
    <mergeCell ref="A11:B11"/>
    <mergeCell ref="A1:AA1"/>
    <mergeCell ref="A3:AA3"/>
    <mergeCell ref="A4:AA4"/>
    <mergeCell ref="A5:B6"/>
    <mergeCell ref="C5:M5"/>
    <mergeCell ref="N5:Y5"/>
    <mergeCell ref="Z5:AA5"/>
  </mergeCells>
  <pageMargins left="1.1811023622047245" right="0.39370078740157483" top="0.78740157480314965" bottom="0.78740157480314965" header="0.11811023622047245" footer="0.31496062992125984"/>
  <pageSetup paperSize="9" scale="53" orientation="landscape" verticalDpi="0" r:id="rId1"/>
  <rowBreaks count="1" manualBreakCount="1">
    <brk id="1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K322"/>
  <sheetViews>
    <sheetView showZeros="0" view="pageBreakPreview" zoomScale="82" zoomScaleNormal="61" workbookViewId="0">
      <selection activeCell="A107" sqref="A107"/>
    </sheetView>
  </sheetViews>
  <sheetFormatPr defaultRowHeight="13.8" x14ac:dyDescent="0.25"/>
  <cols>
    <col min="1" max="1" width="5" style="116" customWidth="1"/>
    <col min="2" max="2" width="9.77734375" style="116" customWidth="1"/>
    <col min="3" max="3" width="70.77734375" style="116" customWidth="1"/>
    <col min="4" max="4" width="8.109375" style="116" customWidth="1"/>
    <col min="5" max="5" width="12.77734375" style="116" customWidth="1"/>
    <col min="6" max="6" width="5.77734375" style="116" customWidth="1"/>
    <col min="7" max="7" width="5.88671875" style="116" customWidth="1"/>
    <col min="8" max="8" width="8.77734375" style="116" customWidth="1"/>
    <col min="9" max="9" width="14.33203125" style="116" customWidth="1"/>
    <col min="10" max="10" width="33.33203125" style="116" customWidth="1"/>
    <col min="11" max="16384" width="8.88671875" style="116"/>
  </cols>
  <sheetData>
    <row r="1" spans="1:10" ht="14.4" x14ac:dyDescent="0.3">
      <c r="A1" s="586" t="s">
        <v>229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4.95" customHeight="1" x14ac:dyDescent="0.25">
      <c r="J2" s="117"/>
    </row>
    <row r="3" spans="1:10" ht="30" customHeight="1" x14ac:dyDescent="0.25">
      <c r="A3" s="644" t="s">
        <v>211</v>
      </c>
      <c r="B3" s="644"/>
      <c r="C3" s="644"/>
      <c r="D3" s="644"/>
      <c r="E3" s="644"/>
      <c r="F3" s="673"/>
      <c r="G3" s="673"/>
      <c r="H3" s="673"/>
      <c r="I3" s="673"/>
      <c r="J3" s="673"/>
    </row>
    <row r="4" spans="1:10" ht="30" customHeight="1" x14ac:dyDescent="0.25">
      <c r="A4" s="644" t="s">
        <v>212</v>
      </c>
      <c r="B4" s="644"/>
      <c r="C4" s="644"/>
      <c r="D4" s="644"/>
      <c r="E4" s="644"/>
      <c r="F4" s="673"/>
      <c r="G4" s="673"/>
      <c r="H4" s="673"/>
      <c r="I4" s="673"/>
      <c r="J4" s="673"/>
    </row>
    <row r="5" spans="1:10" ht="18.45" customHeight="1" thickBot="1" x14ac:dyDescent="0.3">
      <c r="A5" s="674" t="s">
        <v>114</v>
      </c>
      <c r="B5" s="674"/>
      <c r="C5" s="674"/>
      <c r="D5" s="674"/>
      <c r="E5" s="674"/>
      <c r="F5" s="674"/>
      <c r="G5" s="674"/>
      <c r="H5" s="674"/>
      <c r="I5" s="674"/>
      <c r="J5" s="674"/>
    </row>
    <row r="6" spans="1:10" ht="19.95" customHeight="1" thickBot="1" x14ac:dyDescent="0.3">
      <c r="A6" s="654" t="s">
        <v>61</v>
      </c>
      <c r="B6" s="656" t="s">
        <v>213</v>
      </c>
      <c r="C6" s="658" t="s">
        <v>62</v>
      </c>
      <c r="D6" s="659"/>
      <c r="E6" s="659"/>
      <c r="F6" s="592" t="s">
        <v>216</v>
      </c>
      <c r="G6" s="663"/>
      <c r="H6" s="584"/>
      <c r="I6" s="599" t="s">
        <v>217</v>
      </c>
      <c r="J6" s="659" t="s">
        <v>218</v>
      </c>
    </row>
    <row r="7" spans="1:10" ht="19.95" customHeight="1" thickBot="1" x14ac:dyDescent="0.3">
      <c r="A7" s="655"/>
      <c r="B7" s="657"/>
      <c r="C7" s="660"/>
      <c r="D7" s="662"/>
      <c r="E7" s="661"/>
      <c r="F7" s="666" t="s">
        <v>214</v>
      </c>
      <c r="G7" s="667"/>
      <c r="H7" s="118" t="s">
        <v>215</v>
      </c>
      <c r="I7" s="664"/>
      <c r="J7" s="665"/>
    </row>
    <row r="8" spans="1:10" x14ac:dyDescent="0.25">
      <c r="A8" s="192" t="str">
        <f>IF(B8="","",MAX($A$5:A5)+1)</f>
        <v/>
      </c>
      <c r="B8" s="193" t="str">
        <f>IF(C8="","",IF(ISERROR(VLOOKUP(C8,$C$153:$I$304,2,0)),"",VLOOKUP(C8,$C$153:$I$304,2,0)))</f>
        <v/>
      </c>
      <c r="C8" s="119"/>
      <c r="D8" s="194"/>
      <c r="E8" s="83" t="str">
        <f>IF(C8="","",IF(ISERROR(VLOOKUP(C8,$C$153:$I$304,3,0)),"",IF(VLOOKUP(C8,$C$153:$I$304,3,0)="","",VLOOKUP(C8,$C$153:$I$304,3,0))))</f>
        <v/>
      </c>
      <c r="F8" s="193" t="str">
        <f>IF(G8=0,IF(C8=$C$183,$H$183+(D6-$I$183)*$F$183,IF(C8=$C$196,$H$196+(D8-$I$196)*$F$196,IF(C8="","",IF(ISERROR(VLOOKUP(C8,$C$153:$I$304,2,0)),"",IF(D8=0,IF(VLOOKUP(C8,$C$153:$I$304,4,0)=0,VLOOKUP(C8,$C$153:$I$304,6,0),VLOOKUP(C8,$C$153:$I$304,4,0)),IF(VLOOKUP(C8,$C$153:$I$304,6,0)=0,D8*VLOOKUP(C8,$C$153:$I$304,4,0),IF(D8*VLOOKUP(C8,$C$153:$I$304,4,0)&gt;VLOOKUP(C8,$C$153:$I$304,6,0),VLOOKUP(C8,$C$153:$I$304,6,0),D8*VLOOKUP(C8,$C$153:$I$304,4,0)))))))),"")</f>
        <v/>
      </c>
      <c r="G8" s="133"/>
      <c r="H8" s="133"/>
      <c r="I8" s="138"/>
      <c r="J8" s="195"/>
    </row>
    <row r="9" spans="1:10" x14ac:dyDescent="0.25">
      <c r="A9" s="77" t="str">
        <f>IF(B9="","",MAX($A$5:A6)+1)</f>
        <v/>
      </c>
      <c r="B9" s="78" t="str">
        <f t="shared" ref="B9:B33" si="0">IF(C9="","",IF(ISERROR(VLOOKUP(C9,$C$153:$I$304,2,0)),"",VLOOKUP(C9,$C$153:$I$304,2,0)))</f>
        <v/>
      </c>
      <c r="C9" s="152"/>
      <c r="D9" s="142"/>
      <c r="E9" s="84" t="str">
        <f t="shared" ref="E9:E33" si="1">IF(C9="","",IF(ISERROR(VLOOKUP(C9,$C$153:$I$304,3,0)),"",IF(VLOOKUP(C9,$C$153:$I$304,3,0)="","",VLOOKUP(C9,$C$153:$I$304,3,0))))</f>
        <v/>
      </c>
      <c r="F9" s="80" t="str">
        <f t="shared" ref="F9:F32" si="2">IF(G9=0,IF(C9=$C$183,$H$183+(D7-$I$183)*$F$183,IF(C9=$C$196,$H$196+(D9-$I$196)*$F$196,IF(C9="","",IF(ISERROR(VLOOKUP(C9,$C$153:$I$304,2,0)),"",IF(D9=0,IF(VLOOKUP(C9,$C$153:$I$304,4,0)=0,VLOOKUP(C9,$C$153:$I$304,6,0),VLOOKUP(C9,$C$153:$I$304,4,0)),IF(VLOOKUP(C9,$C$153:$I$304,6,0)=0,D9*VLOOKUP(C9,$C$153:$I$304,4,0),IF(D9*VLOOKUP(C9,$C$153:$I$304,4,0)&gt;VLOOKUP(C9,$C$153:$I$304,6,0),VLOOKUP(C9,$C$153:$I$304,6,0),D9*VLOOKUP(C9,$C$153:$I$304,4,0)))))))),"")</f>
        <v/>
      </c>
      <c r="G9" s="140"/>
      <c r="H9" s="140"/>
      <c r="I9" s="141"/>
      <c r="J9" s="147"/>
    </row>
    <row r="10" spans="1:10" x14ac:dyDescent="0.25">
      <c r="A10" s="77" t="str">
        <f>IF(B10="","",MAX($A$5:A7)+1)</f>
        <v/>
      </c>
      <c r="B10" s="80" t="str">
        <f t="shared" si="0"/>
        <v/>
      </c>
      <c r="C10" s="152"/>
      <c r="D10" s="142"/>
      <c r="E10" s="84" t="str">
        <f t="shared" si="1"/>
        <v/>
      </c>
      <c r="F10" s="80" t="str">
        <f t="shared" si="2"/>
        <v/>
      </c>
      <c r="G10" s="140"/>
      <c r="H10" s="140"/>
      <c r="I10" s="141"/>
      <c r="J10" s="147"/>
    </row>
    <row r="11" spans="1:10" x14ac:dyDescent="0.25">
      <c r="A11" s="77" t="str">
        <f>IF(B11="","",MAX($A$5:A8)+1)</f>
        <v/>
      </c>
      <c r="B11" s="78" t="str">
        <f t="shared" si="0"/>
        <v/>
      </c>
      <c r="C11" s="147"/>
      <c r="D11" s="196"/>
      <c r="E11" s="84" t="str">
        <f t="shared" si="1"/>
        <v/>
      </c>
      <c r="F11" s="78" t="str">
        <f t="shared" si="2"/>
        <v/>
      </c>
      <c r="G11" s="141"/>
      <c r="H11" s="140"/>
      <c r="I11" s="141"/>
      <c r="J11" s="147"/>
    </row>
    <row r="12" spans="1:10" x14ac:dyDescent="0.25">
      <c r="A12" s="77" t="str">
        <f>IF(B12="","",MAX($A$5:A9)+1)</f>
        <v/>
      </c>
      <c r="B12" s="80" t="str">
        <f t="shared" si="0"/>
        <v/>
      </c>
      <c r="C12" s="197"/>
      <c r="D12" s="119"/>
      <c r="E12" s="85" t="str">
        <f t="shared" si="1"/>
        <v/>
      </c>
      <c r="F12" s="80" t="str">
        <f t="shared" si="2"/>
        <v/>
      </c>
      <c r="G12" s="141"/>
      <c r="H12" s="140"/>
      <c r="I12" s="141"/>
      <c r="J12" s="147"/>
    </row>
    <row r="13" spans="1:10" x14ac:dyDescent="0.25">
      <c r="A13" s="77" t="str">
        <f>IF(B13="","",MAX($A$5:A10)+1)</f>
        <v/>
      </c>
      <c r="B13" s="80" t="str">
        <f t="shared" si="0"/>
        <v/>
      </c>
      <c r="C13" s="152"/>
      <c r="D13" s="142"/>
      <c r="E13" s="84" t="str">
        <f t="shared" si="1"/>
        <v/>
      </c>
      <c r="F13" s="78" t="str">
        <f t="shared" si="2"/>
        <v/>
      </c>
      <c r="G13" s="141"/>
      <c r="H13" s="140"/>
      <c r="I13" s="141"/>
      <c r="J13" s="147"/>
    </row>
    <row r="14" spans="1:10" x14ac:dyDescent="0.25">
      <c r="A14" s="77" t="str">
        <f>IF(B14="","",MAX($A$5:A11)+1)</f>
        <v/>
      </c>
      <c r="B14" s="80" t="str">
        <f t="shared" si="0"/>
        <v/>
      </c>
      <c r="C14" s="147"/>
      <c r="D14" s="123"/>
      <c r="E14" s="84" t="str">
        <f t="shared" si="1"/>
        <v/>
      </c>
      <c r="F14" s="80" t="str">
        <f t="shared" si="2"/>
        <v/>
      </c>
      <c r="G14" s="144"/>
      <c r="H14" s="145"/>
      <c r="I14" s="144"/>
      <c r="J14" s="146"/>
    </row>
    <row r="15" spans="1:10" x14ac:dyDescent="0.25">
      <c r="A15" s="77" t="str">
        <f>IF(B15="","",MAX($A$5:A12)+1)</f>
        <v/>
      </c>
      <c r="B15" s="80" t="str">
        <f t="shared" si="0"/>
        <v/>
      </c>
      <c r="C15" s="147"/>
      <c r="D15" s="122"/>
      <c r="E15" s="84" t="str">
        <f t="shared" si="1"/>
        <v/>
      </c>
      <c r="F15" s="80" t="str">
        <f t="shared" si="2"/>
        <v/>
      </c>
      <c r="G15" s="141"/>
      <c r="H15" s="140"/>
      <c r="I15" s="141"/>
      <c r="J15" s="147"/>
    </row>
    <row r="16" spans="1:10" x14ac:dyDescent="0.25">
      <c r="A16" s="77" t="str">
        <f>IF(B16="","",MAX($A$5:A13)+1)</f>
        <v/>
      </c>
      <c r="B16" s="80" t="str">
        <f t="shared" si="0"/>
        <v/>
      </c>
      <c r="C16" s="139"/>
      <c r="D16" s="123"/>
      <c r="E16" s="84" t="str">
        <f t="shared" si="1"/>
        <v/>
      </c>
      <c r="F16" s="80" t="str">
        <f>IF(G16=0,IF(C16=$C$183,$H$183+(D14-$I$183)*$F$183,IF(C16=$C$196,$H$196+(D16-$I$196)*$F$196,IF(C16="","",IF(ISERROR(VLOOKUP(C16,$C$153:$I$304,2,0)),"",IF(D16=0,IF(VLOOKUP(C16,$C$153:$I$304,4,0)=0,VLOOKUP(C16,$C$153:$I$304,6,0),VLOOKUP(C16,$C$153:$I$304,4,0)),IF(VLOOKUP(C16,$C$153:$I$304,6,0)=0,D16*VLOOKUP(C16,$C$153:$I$304,4,0),IF(D16*VLOOKUP(C16,$C$153:$I$304,4,0)&gt;VLOOKUP(C16,$C$153:$I$304,6,0),VLOOKUP(C16,$C$153:$I$304,6,0),D16*VLOOKUP(C16,$C$153:$I$304,4,0)))))))),"")</f>
        <v/>
      </c>
      <c r="G16" s="137"/>
      <c r="H16" s="136"/>
      <c r="I16" s="137"/>
      <c r="J16" s="139"/>
    </row>
    <row r="17" spans="1:10" x14ac:dyDescent="0.25">
      <c r="A17" s="77" t="str">
        <f>IF(B17="","",MAX($A$5:A14)+1)</f>
        <v/>
      </c>
      <c r="B17" s="80" t="str">
        <f t="shared" si="0"/>
        <v/>
      </c>
      <c r="C17" s="147"/>
      <c r="D17" s="120"/>
      <c r="E17" s="85" t="str">
        <f t="shared" si="1"/>
        <v/>
      </c>
      <c r="F17" s="78" t="str">
        <f t="shared" si="2"/>
        <v/>
      </c>
      <c r="G17" s="144"/>
      <c r="H17" s="145"/>
      <c r="I17" s="144"/>
      <c r="J17" s="146"/>
    </row>
    <row r="18" spans="1:10" x14ac:dyDescent="0.25">
      <c r="A18" s="77" t="str">
        <f>IF(B18="","",MAX($A$5:A15)+1)</f>
        <v/>
      </c>
      <c r="B18" s="80" t="str">
        <f t="shared" si="0"/>
        <v/>
      </c>
      <c r="C18" s="139"/>
      <c r="D18" s="198"/>
      <c r="E18" s="84" t="str">
        <f t="shared" si="1"/>
        <v/>
      </c>
      <c r="F18" s="80" t="str">
        <f t="shared" si="2"/>
        <v/>
      </c>
      <c r="G18" s="150"/>
      <c r="H18" s="151"/>
      <c r="I18" s="150"/>
      <c r="J18" s="152"/>
    </row>
    <row r="19" spans="1:10" x14ac:dyDescent="0.25">
      <c r="A19" s="79" t="str">
        <f>IF(B19="","",MAX($A$5:A16)+1)</f>
        <v/>
      </c>
      <c r="B19" s="80" t="str">
        <f t="shared" si="0"/>
        <v/>
      </c>
      <c r="C19" s="146"/>
      <c r="D19" s="119"/>
      <c r="E19" s="84" t="str">
        <f t="shared" si="1"/>
        <v/>
      </c>
      <c r="F19" s="80" t="str">
        <f t="shared" si="2"/>
        <v/>
      </c>
      <c r="G19" s="150"/>
      <c r="H19" s="151"/>
      <c r="I19" s="150"/>
      <c r="J19" s="152"/>
    </row>
    <row r="20" spans="1:10" x14ac:dyDescent="0.25">
      <c r="A20" s="77" t="str">
        <f>IF(B20="","",MAX($A$5:A17)+1)</f>
        <v/>
      </c>
      <c r="B20" s="80" t="str">
        <f t="shared" si="0"/>
        <v/>
      </c>
      <c r="C20" s="147"/>
      <c r="D20" s="122"/>
      <c r="E20" s="84" t="str">
        <f t="shared" si="1"/>
        <v/>
      </c>
      <c r="F20" s="78" t="str">
        <f t="shared" si="2"/>
        <v/>
      </c>
      <c r="G20" s="150"/>
      <c r="H20" s="151"/>
      <c r="I20" s="150"/>
      <c r="J20" s="147"/>
    </row>
    <row r="21" spans="1:10" x14ac:dyDescent="0.25">
      <c r="A21" s="77" t="str">
        <f>IF(B21="","",MAX($A$5:A18)+1)</f>
        <v/>
      </c>
      <c r="B21" s="80" t="str">
        <f t="shared" si="0"/>
        <v/>
      </c>
      <c r="C21" s="139"/>
      <c r="D21" s="142"/>
      <c r="E21" s="84" t="str">
        <f t="shared" si="1"/>
        <v/>
      </c>
      <c r="F21" s="80" t="str">
        <f t="shared" si="2"/>
        <v/>
      </c>
      <c r="G21" s="141"/>
      <c r="H21" s="140"/>
      <c r="I21" s="141"/>
      <c r="J21" s="147"/>
    </row>
    <row r="22" spans="1:10" x14ac:dyDescent="0.25">
      <c r="A22" s="77" t="str">
        <f>IF(B22="","",MAX($A$5:A19)+1)</f>
        <v/>
      </c>
      <c r="B22" s="80" t="str">
        <f t="shared" si="0"/>
        <v/>
      </c>
      <c r="C22" s="139"/>
      <c r="D22" s="119"/>
      <c r="E22" s="84" t="str">
        <f t="shared" si="1"/>
        <v/>
      </c>
      <c r="F22" s="80" t="str">
        <f t="shared" si="2"/>
        <v/>
      </c>
      <c r="G22" s="137"/>
      <c r="H22" s="136"/>
      <c r="I22" s="137"/>
      <c r="J22" s="147"/>
    </row>
    <row r="23" spans="1:10" x14ac:dyDescent="0.25">
      <c r="A23" s="77" t="str">
        <f>IF(B23="","",MAX($A$5:A20)+1)</f>
        <v/>
      </c>
      <c r="B23" s="80" t="str">
        <f t="shared" si="0"/>
        <v/>
      </c>
      <c r="C23" s="146"/>
      <c r="D23" s="142"/>
      <c r="E23" s="84" t="str">
        <f t="shared" si="1"/>
        <v/>
      </c>
      <c r="F23" s="80" t="str">
        <f t="shared" si="2"/>
        <v/>
      </c>
      <c r="G23" s="144"/>
      <c r="H23" s="145"/>
      <c r="I23" s="144"/>
      <c r="J23" s="146"/>
    </row>
    <row r="24" spans="1:10" x14ac:dyDescent="0.25">
      <c r="A24" s="77" t="str">
        <f>IF(B24="","",MAX($A$5:A21)+1)</f>
        <v/>
      </c>
      <c r="B24" s="80" t="str">
        <f t="shared" si="0"/>
        <v/>
      </c>
      <c r="C24" s="147"/>
      <c r="D24" s="142"/>
      <c r="E24" s="84" t="str">
        <f t="shared" si="1"/>
        <v/>
      </c>
      <c r="F24" s="80" t="str">
        <f t="shared" si="2"/>
        <v/>
      </c>
      <c r="G24" s="141"/>
      <c r="H24" s="140"/>
      <c r="I24" s="141"/>
      <c r="J24" s="147"/>
    </row>
    <row r="25" spans="1:10" x14ac:dyDescent="0.25">
      <c r="A25" s="77" t="str">
        <f>IF(B25="","",MAX($A$5:A22)+1)</f>
        <v/>
      </c>
      <c r="B25" s="78" t="str">
        <f t="shared" si="0"/>
        <v/>
      </c>
      <c r="C25" s="199"/>
      <c r="D25" s="123"/>
      <c r="E25" s="84" t="str">
        <f t="shared" si="1"/>
        <v/>
      </c>
      <c r="F25" s="80" t="str">
        <f t="shared" si="2"/>
        <v/>
      </c>
      <c r="G25" s="144"/>
      <c r="H25" s="145"/>
      <c r="I25" s="144"/>
      <c r="J25" s="146"/>
    </row>
    <row r="26" spans="1:10" x14ac:dyDescent="0.25">
      <c r="A26" s="77" t="str">
        <f>IF(B26="","",MAX($A$5:A23)+1)</f>
        <v/>
      </c>
      <c r="B26" s="80" t="str">
        <f t="shared" si="0"/>
        <v/>
      </c>
      <c r="C26" s="153"/>
      <c r="D26" s="119"/>
      <c r="E26" s="84" t="str">
        <f t="shared" si="1"/>
        <v/>
      </c>
      <c r="F26" s="78" t="str">
        <f t="shared" si="2"/>
        <v/>
      </c>
      <c r="G26" s="141"/>
      <c r="H26" s="140"/>
      <c r="I26" s="141"/>
      <c r="J26" s="147"/>
    </row>
    <row r="27" spans="1:10" x14ac:dyDescent="0.25">
      <c r="A27" s="77" t="str">
        <f>IF(B27="","",MAX($A$5:A24)+1)</f>
        <v/>
      </c>
      <c r="B27" s="80" t="str">
        <f t="shared" si="0"/>
        <v/>
      </c>
      <c r="C27" s="200"/>
      <c r="D27" s="120"/>
      <c r="E27" s="84" t="str">
        <f t="shared" si="1"/>
        <v/>
      </c>
      <c r="F27" s="80" t="str">
        <f t="shared" si="2"/>
        <v/>
      </c>
      <c r="G27" s="137"/>
      <c r="H27" s="136"/>
      <c r="I27" s="137"/>
      <c r="J27" s="139"/>
    </row>
    <row r="28" spans="1:10" x14ac:dyDescent="0.25">
      <c r="A28" s="79" t="str">
        <f>IF(B28="","",MAX($A$5:A25)+1)</f>
        <v/>
      </c>
      <c r="B28" s="80" t="str">
        <f t="shared" si="0"/>
        <v/>
      </c>
      <c r="C28" s="200"/>
      <c r="D28" s="120"/>
      <c r="E28" s="84" t="str">
        <f t="shared" si="1"/>
        <v/>
      </c>
      <c r="F28" s="80" t="str">
        <f t="shared" si="2"/>
        <v/>
      </c>
      <c r="G28" s="144"/>
      <c r="H28" s="145"/>
      <c r="I28" s="144"/>
      <c r="J28" s="146"/>
    </row>
    <row r="29" spans="1:10" x14ac:dyDescent="0.25">
      <c r="A29" s="77" t="str">
        <f>IF(B29="","",MAX($A$5:A26)+1)</f>
        <v/>
      </c>
      <c r="B29" s="80" t="str">
        <f t="shared" si="0"/>
        <v/>
      </c>
      <c r="C29" s="200"/>
      <c r="D29" s="120"/>
      <c r="E29" s="84" t="str">
        <f t="shared" si="1"/>
        <v/>
      </c>
      <c r="F29" s="80" t="str">
        <f t="shared" si="2"/>
        <v/>
      </c>
      <c r="G29" s="141"/>
      <c r="H29" s="151"/>
      <c r="I29" s="150"/>
      <c r="J29" s="152"/>
    </row>
    <row r="30" spans="1:10" x14ac:dyDescent="0.25">
      <c r="A30" s="79" t="str">
        <f>IF(B30="","",MAX($A$5:A27)+1)</f>
        <v/>
      </c>
      <c r="B30" s="78" t="str">
        <f t="shared" si="0"/>
        <v/>
      </c>
      <c r="C30" s="199"/>
      <c r="D30" s="198"/>
      <c r="E30" s="85" t="str">
        <f t="shared" si="1"/>
        <v/>
      </c>
      <c r="F30" s="78" t="str">
        <f t="shared" si="2"/>
        <v/>
      </c>
      <c r="G30" s="140"/>
      <c r="H30" s="140"/>
      <c r="I30" s="141"/>
      <c r="J30" s="147"/>
    </row>
    <row r="31" spans="1:10" x14ac:dyDescent="0.25">
      <c r="A31" s="77" t="str">
        <f>IF(B31="","",MAX($A$5:A28)+1)</f>
        <v/>
      </c>
      <c r="B31" s="80" t="str">
        <f t="shared" si="0"/>
        <v/>
      </c>
      <c r="C31" s="201"/>
      <c r="D31" s="202"/>
      <c r="E31" s="84" t="str">
        <f t="shared" si="1"/>
        <v/>
      </c>
      <c r="F31" s="78" t="str">
        <f t="shared" si="2"/>
        <v/>
      </c>
      <c r="G31" s="136"/>
      <c r="H31" s="136"/>
      <c r="I31" s="137"/>
      <c r="J31" s="139"/>
    </row>
    <row r="32" spans="1:10" x14ac:dyDescent="0.25">
      <c r="A32" s="77" t="str">
        <f>IF(B32="","",MAX($A$5:A29)+1)</f>
        <v/>
      </c>
      <c r="B32" s="80" t="str">
        <f t="shared" si="0"/>
        <v/>
      </c>
      <c r="C32" s="201"/>
      <c r="D32" s="202"/>
      <c r="E32" s="84" t="str">
        <f t="shared" si="1"/>
        <v/>
      </c>
      <c r="F32" s="78" t="str">
        <f t="shared" si="2"/>
        <v/>
      </c>
      <c r="G32" s="136"/>
      <c r="H32" s="136"/>
      <c r="I32" s="137"/>
      <c r="J32" s="139"/>
    </row>
    <row r="33" spans="1:10" ht="14.4" thickBot="1" x14ac:dyDescent="0.3">
      <c r="A33" s="81" t="str">
        <f>IF(B33="","",MAX($A$5:A30)+1)</f>
        <v/>
      </c>
      <c r="B33" s="82" t="str">
        <f t="shared" si="0"/>
        <v/>
      </c>
      <c r="C33" s="203"/>
      <c r="D33" s="204"/>
      <c r="E33" s="205" t="str">
        <f t="shared" si="1"/>
        <v/>
      </c>
      <c r="F33" s="206" t="str">
        <f>IF(G33=0,IF(C33=$C$183,$H$183+(D31-$I$183)*$F$183,IF(C33=$C$196,$H$196+(D33-$I$196)*$F$196,IF(C33="","",IF(ISERROR(VLOOKUP(C33,$C$153:$I$304,2,0)),"",IF(D33=0,IF(VLOOKUP(C33,$C$153:$I$304,4,0)=0,VLOOKUP(C33,$C$153:$I$304,6,0),VLOOKUP(C33,$C$153:$I$304,4,0)),IF(VLOOKUP(C33,$C$153:$I$304,6,0)=0,D33*VLOOKUP(C33,$C$153:$I$304,4,0),IF(D33*VLOOKUP(C33,$C$153:$I$304,4,0)&gt;VLOOKUP(C33,$C$153:$I$304,6,0),VLOOKUP(C33,$C$153:$I$304,6,0),D33*VLOOKUP(C33,$C$153:$I$304,4,0)))))))),"")</f>
        <v/>
      </c>
      <c r="G33" s="182"/>
      <c r="H33" s="207"/>
      <c r="I33" s="182"/>
      <c r="J33" s="183"/>
    </row>
    <row r="34" spans="1:10" ht="15" customHeight="1" x14ac:dyDescent="0.25">
      <c r="A34" s="131"/>
      <c r="B34" s="131"/>
      <c r="E34" s="131"/>
      <c r="F34" s="131"/>
      <c r="J34" s="117"/>
    </row>
    <row r="35" spans="1:10" ht="15" customHeight="1" x14ac:dyDescent="0.3">
      <c r="A35" s="586" t="s">
        <v>235</v>
      </c>
      <c r="B35" s="586"/>
      <c r="C35" s="586"/>
      <c r="D35" s="586"/>
      <c r="E35" s="586"/>
      <c r="F35" s="586"/>
      <c r="G35" s="586"/>
      <c r="H35" s="586"/>
      <c r="I35" s="586"/>
      <c r="J35" s="587"/>
    </row>
    <row r="36" spans="1:10" ht="4.95" customHeight="1" thickBot="1" x14ac:dyDescent="0.3">
      <c r="J36" s="117"/>
    </row>
    <row r="37" spans="1:10" ht="19.95" customHeight="1" thickBot="1" x14ac:dyDescent="0.3">
      <c r="A37" s="654" t="s">
        <v>61</v>
      </c>
      <c r="B37" s="656" t="s">
        <v>213</v>
      </c>
      <c r="C37" s="658" t="s">
        <v>62</v>
      </c>
      <c r="D37" s="659"/>
      <c r="E37" s="659"/>
      <c r="F37" s="592" t="s">
        <v>216</v>
      </c>
      <c r="G37" s="663"/>
      <c r="H37" s="584"/>
      <c r="I37" s="599" t="s">
        <v>217</v>
      </c>
      <c r="J37" s="659" t="s">
        <v>218</v>
      </c>
    </row>
    <row r="38" spans="1:10" ht="19.95" customHeight="1" thickBot="1" x14ac:dyDescent="0.3">
      <c r="A38" s="655"/>
      <c r="B38" s="657"/>
      <c r="C38" s="660"/>
      <c r="D38" s="661"/>
      <c r="E38" s="661"/>
      <c r="F38" s="666" t="s">
        <v>214</v>
      </c>
      <c r="G38" s="667"/>
      <c r="H38" s="118" t="s">
        <v>215</v>
      </c>
      <c r="I38" s="664"/>
      <c r="J38" s="665"/>
    </row>
    <row r="39" spans="1:10" x14ac:dyDescent="0.25">
      <c r="A39" s="208" t="str">
        <f>IF(B39="","",MAX($A$5:A38)+1)</f>
        <v/>
      </c>
      <c r="B39" s="209" t="str">
        <f>IF(C39="","",IF(ISERROR(VLOOKUP(C39,$C$153:$I$304,2,0)),"",VLOOKUP(C39,$C$153:$I$304,2,0)))</f>
        <v/>
      </c>
      <c r="C39" s="119"/>
      <c r="D39" s="210"/>
      <c r="E39" s="211" t="str">
        <f>IF(C39="","",IF(ISERROR(VLOOKUP(C39,$C$153:$I$304,3,0)),"",IF(VLOOKUP(C39,$C$153:$I$304,3,0)="","",VLOOKUP(C39,$C$153:$I$304,3,0))))</f>
        <v/>
      </c>
      <c r="F39" s="208" t="str">
        <f>IF(G39=0,IF(C39=$C$183,$H$183+(D39-$I$183)*$F$183,IF(C39=$C$196,$H$196+(D39-$I$196)*$F$196,IF(C39="","",IF(ISERROR(VLOOKUP(C39,$C$153:$I$304,2,0)),"",IF(D39=0,IF(VLOOKUP(C39,$C$153:$I$304,4,0)=0,VLOOKUP(C39,$C$153:$I$304,6,0),VLOOKUP(C39,$C$153:$I$304,4,0)),IF(VLOOKUP(C39,$C$153:$I$304,6,0)=0,D39*VLOOKUP(C39,$C$153:$I$304,4,0),IF(D39*VLOOKUP(C39,$C$153:$I$304,4,0)&gt;VLOOKUP(C39,$C$153:$I$304,6,0),VLOOKUP(C39,$C$153:$I$304,6,0),D39*VLOOKUP(C39,$C$153:$I$304,4,0)))))))),"")</f>
        <v/>
      </c>
      <c r="G39" s="212"/>
      <c r="H39" s="213"/>
      <c r="I39" s="212"/>
      <c r="J39" s="214"/>
    </row>
    <row r="40" spans="1:10" x14ac:dyDescent="0.25">
      <c r="A40" s="215" t="str">
        <f>IF(B40="","",MAX($A$5:A39)+1)</f>
        <v/>
      </c>
      <c r="B40" s="216" t="str">
        <f t="shared" ref="B40:B63" si="3">IF(C40="","",IF(ISERROR(VLOOKUP(C40,$C$153:$I$304,2,0)),"",VLOOKUP(C40,$C$153:$I$304,2,0)))</f>
        <v/>
      </c>
      <c r="C40" s="120"/>
      <c r="D40" s="217"/>
      <c r="E40" s="218" t="str">
        <f t="shared" ref="E40:E63" si="4">IF(C40="","",IF(ISERROR(VLOOKUP(C40,$C$153:$I$304,3,0)),"",IF(VLOOKUP(C40,$C$153:$I$304,3,0)="","",VLOOKUP(C40,$C$153:$I$304,3,0))))</f>
        <v/>
      </c>
      <c r="F40" s="216" t="str">
        <f t="shared" ref="F40:F62" si="5">IF(G40=0,IF(C40=$C$183,$H$183+(D40-$I$183)*$F$183,IF(C40=$C$196,$H$196+(D40-$I$196)*$F$196,IF(C40="","",IF(ISERROR(VLOOKUP(C40,$C$153:$I$304,2,0)),"",IF(D40=0,IF(VLOOKUP(C40,$C$153:$I$304,4,0)=0,VLOOKUP(C40,$C$153:$I$304,6,0),VLOOKUP(C40,$C$153:$I$304,4,0)),IF(VLOOKUP(C40,$C$153:$I$304,6,0)=0,D40*VLOOKUP(C40,$C$153:$I$304,4,0),IF(D40*VLOOKUP(C40,$C$153:$I$304,4,0)&gt;VLOOKUP(C40,$C$153:$I$304,6,0),VLOOKUP(C40,$C$153:$I$304,6,0),D40*VLOOKUP(C40,$C$153:$I$304,4,0)))))))),"")</f>
        <v/>
      </c>
      <c r="G40" s="219"/>
      <c r="H40" s="220"/>
      <c r="I40" s="219"/>
      <c r="J40" s="221"/>
    </row>
    <row r="41" spans="1:10" x14ac:dyDescent="0.25">
      <c r="A41" s="215" t="str">
        <f>IF(B41="","",MAX($A$5:A40)+1)</f>
        <v/>
      </c>
      <c r="B41" s="216" t="str">
        <f t="shared" si="3"/>
        <v/>
      </c>
      <c r="C41" s="120"/>
      <c r="D41" s="217"/>
      <c r="E41" s="218" t="str">
        <f t="shared" si="4"/>
        <v/>
      </c>
      <c r="F41" s="216" t="str">
        <f t="shared" si="5"/>
        <v/>
      </c>
      <c r="G41" s="219"/>
      <c r="H41" s="220"/>
      <c r="I41" s="219"/>
      <c r="J41" s="221"/>
    </row>
    <row r="42" spans="1:10" x14ac:dyDescent="0.25">
      <c r="A42" s="215" t="str">
        <f>IF(B42="","",MAX($A$5:A41)+1)</f>
        <v/>
      </c>
      <c r="B42" s="216" t="str">
        <f t="shared" si="3"/>
        <v/>
      </c>
      <c r="C42" s="120"/>
      <c r="D42" s="217"/>
      <c r="E42" s="218" t="str">
        <f t="shared" si="4"/>
        <v/>
      </c>
      <c r="F42" s="216" t="str">
        <f t="shared" si="5"/>
        <v/>
      </c>
      <c r="G42" s="219"/>
      <c r="H42" s="220"/>
      <c r="I42" s="219"/>
      <c r="J42" s="221"/>
    </row>
    <row r="43" spans="1:10" x14ac:dyDescent="0.25">
      <c r="A43" s="215" t="str">
        <f>IF(B43="","",MAX($A$5:A42)+1)</f>
        <v/>
      </c>
      <c r="B43" s="216" t="str">
        <f t="shared" si="3"/>
        <v/>
      </c>
      <c r="C43" s="120"/>
      <c r="D43" s="222"/>
      <c r="E43" s="223" t="str">
        <f t="shared" si="4"/>
        <v/>
      </c>
      <c r="F43" s="216" t="str">
        <f t="shared" si="5"/>
        <v/>
      </c>
      <c r="G43" s="219"/>
      <c r="H43" s="220"/>
      <c r="I43" s="219"/>
      <c r="J43" s="221"/>
    </row>
    <row r="44" spans="1:10" x14ac:dyDescent="0.25">
      <c r="A44" s="215" t="str">
        <f>IF(B44="","",MAX($A$5:A43)+1)</f>
        <v/>
      </c>
      <c r="B44" s="216" t="str">
        <f t="shared" si="3"/>
        <v/>
      </c>
      <c r="C44" s="120"/>
      <c r="D44" s="217"/>
      <c r="E44" s="224" t="str">
        <f>IF(C44="","",IF(ISERROR(VLOOKUP(C44,$C$153:$I$304,3,0)),"",IF(VLOOKUP(C44,$C$153:$I$304,3,0)="","",VLOOKUP(C44,$C$153:$I$304,3,0))))</f>
        <v/>
      </c>
      <c r="F44" s="215" t="str">
        <f t="shared" si="5"/>
        <v/>
      </c>
      <c r="G44" s="219"/>
      <c r="H44" s="220"/>
      <c r="I44" s="219"/>
      <c r="J44" s="221"/>
    </row>
    <row r="45" spans="1:10" x14ac:dyDescent="0.25">
      <c r="A45" s="215" t="str">
        <f>IF(B45="","",MAX($A$5:A44)+1)</f>
        <v/>
      </c>
      <c r="B45" s="216" t="str">
        <f t="shared" si="3"/>
        <v/>
      </c>
      <c r="C45" s="120"/>
      <c r="D45" s="217"/>
      <c r="E45" s="224" t="str">
        <f t="shared" si="4"/>
        <v/>
      </c>
      <c r="F45" s="225" t="str">
        <f t="shared" si="5"/>
        <v/>
      </c>
      <c r="G45" s="219"/>
      <c r="H45" s="220"/>
      <c r="I45" s="219"/>
      <c r="J45" s="221"/>
    </row>
    <row r="46" spans="1:10" x14ac:dyDescent="0.25">
      <c r="A46" s="215" t="str">
        <f>IF(B46="","",MAX($A$5:A45)+1)</f>
        <v/>
      </c>
      <c r="B46" s="216" t="str">
        <f t="shared" si="3"/>
        <v/>
      </c>
      <c r="C46" s="120"/>
      <c r="D46" s="217"/>
      <c r="E46" s="218" t="str">
        <f t="shared" si="4"/>
        <v/>
      </c>
      <c r="F46" s="216" t="str">
        <f t="shared" si="5"/>
        <v/>
      </c>
      <c r="G46" s="226"/>
      <c r="H46" s="227"/>
      <c r="I46" s="226"/>
      <c r="J46" s="228"/>
    </row>
    <row r="47" spans="1:10" x14ac:dyDescent="0.25">
      <c r="A47" s="215" t="str">
        <f>IF(B47="","",MAX($A$5:A46)+1)</f>
        <v/>
      </c>
      <c r="B47" s="216" t="str">
        <f t="shared" si="3"/>
        <v/>
      </c>
      <c r="C47" s="120"/>
      <c r="D47" s="217"/>
      <c r="E47" s="218" t="str">
        <f t="shared" si="4"/>
        <v/>
      </c>
      <c r="F47" s="216" t="str">
        <f t="shared" si="5"/>
        <v/>
      </c>
      <c r="G47" s="229"/>
      <c r="H47" s="230"/>
      <c r="I47" s="229"/>
      <c r="J47" s="231"/>
    </row>
    <row r="48" spans="1:10" x14ac:dyDescent="0.25">
      <c r="A48" s="215" t="str">
        <f>IF(B48="","",MAX($A$5:A47)+1)</f>
        <v/>
      </c>
      <c r="B48" s="216" t="str">
        <f t="shared" si="3"/>
        <v/>
      </c>
      <c r="C48" s="120"/>
      <c r="D48" s="217"/>
      <c r="E48" s="218" t="str">
        <f t="shared" si="4"/>
        <v/>
      </c>
      <c r="F48" s="216" t="str">
        <f t="shared" si="5"/>
        <v/>
      </c>
      <c r="G48" s="219"/>
      <c r="H48" s="220"/>
      <c r="I48" s="219"/>
      <c r="J48" s="221"/>
    </row>
    <row r="49" spans="1:11" x14ac:dyDescent="0.25">
      <c r="A49" s="215" t="str">
        <f>IF(B49="","",MAX($A$5:A48)+1)</f>
        <v/>
      </c>
      <c r="B49" s="216" t="str">
        <f t="shared" si="3"/>
        <v/>
      </c>
      <c r="C49" s="120"/>
      <c r="D49" s="217"/>
      <c r="E49" s="218" t="str">
        <f t="shared" si="4"/>
        <v/>
      </c>
      <c r="F49" s="216" t="str">
        <f t="shared" si="5"/>
        <v/>
      </c>
      <c r="G49" s="219"/>
      <c r="H49" s="220"/>
      <c r="I49" s="219"/>
      <c r="J49" s="221"/>
    </row>
    <row r="50" spans="1:11" x14ac:dyDescent="0.25">
      <c r="A50" s="225" t="str">
        <f>IF(B50="","",MAX($A$5:A49)+1)</f>
        <v/>
      </c>
      <c r="B50" s="216" t="str">
        <f t="shared" si="3"/>
        <v/>
      </c>
      <c r="C50" s="120"/>
      <c r="D50" s="217"/>
      <c r="E50" s="218" t="str">
        <f t="shared" si="4"/>
        <v/>
      </c>
      <c r="F50" s="216" t="str">
        <f t="shared" si="5"/>
        <v/>
      </c>
      <c r="G50" s="219"/>
      <c r="H50" s="220"/>
      <c r="I50" s="219"/>
      <c r="J50" s="221"/>
    </row>
    <row r="51" spans="1:11" x14ac:dyDescent="0.25">
      <c r="A51" s="215" t="str">
        <f>IF(B51="","",MAX($A$5:A50)+1)</f>
        <v/>
      </c>
      <c r="B51" s="216" t="str">
        <f t="shared" si="3"/>
        <v/>
      </c>
      <c r="C51" s="122"/>
      <c r="D51" s="232"/>
      <c r="E51" s="218" t="str">
        <f t="shared" si="4"/>
        <v/>
      </c>
      <c r="F51" s="216" t="str">
        <f t="shared" si="5"/>
        <v/>
      </c>
      <c r="G51" s="229"/>
      <c r="H51" s="230"/>
      <c r="I51" s="229"/>
      <c r="J51" s="231"/>
    </row>
    <row r="52" spans="1:11" x14ac:dyDescent="0.25">
      <c r="A52" s="215" t="str">
        <f>IF(B52="","",MAX($A$5:A51)+1)</f>
        <v/>
      </c>
      <c r="B52" s="216" t="str">
        <f t="shared" si="3"/>
        <v/>
      </c>
      <c r="C52" s="123"/>
      <c r="D52" s="233"/>
      <c r="E52" s="218" t="str">
        <f t="shared" si="4"/>
        <v/>
      </c>
      <c r="F52" s="216" t="str">
        <f t="shared" si="5"/>
        <v/>
      </c>
      <c r="G52" s="219"/>
      <c r="H52" s="220"/>
      <c r="I52" s="219"/>
      <c r="J52" s="221"/>
    </row>
    <row r="53" spans="1:11" x14ac:dyDescent="0.25">
      <c r="A53" s="215" t="str">
        <f>IF(B53="","",MAX($A$5:A52)+1)</f>
        <v/>
      </c>
      <c r="B53" s="216" t="str">
        <f t="shared" si="3"/>
        <v/>
      </c>
      <c r="C53" s="123"/>
      <c r="D53" s="233"/>
      <c r="E53" s="218" t="str">
        <f t="shared" si="4"/>
        <v/>
      </c>
      <c r="F53" s="216" t="str">
        <f t="shared" si="5"/>
        <v/>
      </c>
      <c r="G53" s="229"/>
      <c r="H53" s="230"/>
      <c r="I53" s="229"/>
      <c r="J53" s="231"/>
    </row>
    <row r="54" spans="1:11" x14ac:dyDescent="0.25">
      <c r="A54" s="215" t="str">
        <f>IF(B54="","",MAX($A$5:A53)+1)</f>
        <v/>
      </c>
      <c r="B54" s="216" t="str">
        <f t="shared" si="3"/>
        <v/>
      </c>
      <c r="C54" s="123"/>
      <c r="D54" s="233"/>
      <c r="E54" s="218" t="str">
        <f t="shared" si="4"/>
        <v/>
      </c>
      <c r="F54" s="216" t="str">
        <f t="shared" si="5"/>
        <v/>
      </c>
      <c r="G54" s="219"/>
      <c r="H54" s="220"/>
      <c r="I54" s="219"/>
      <c r="J54" s="221"/>
    </row>
    <row r="55" spans="1:11" x14ac:dyDescent="0.25">
      <c r="A55" s="225" t="str">
        <f>IF(B55="","",MAX($A$5:A54)+1)</f>
        <v/>
      </c>
      <c r="B55" s="216" t="str">
        <f t="shared" si="3"/>
        <v/>
      </c>
      <c r="C55" s="123"/>
      <c r="D55" s="233"/>
      <c r="E55" s="218" t="str">
        <f t="shared" si="4"/>
        <v/>
      </c>
      <c r="F55" s="216" t="str">
        <f t="shared" si="5"/>
        <v/>
      </c>
      <c r="G55" s="229"/>
      <c r="H55" s="230"/>
      <c r="I55" s="229"/>
      <c r="J55" s="231"/>
    </row>
    <row r="56" spans="1:11" x14ac:dyDescent="0.25">
      <c r="A56" s="215" t="str">
        <f>IF(B56="","",MAX($A$5:A55)+1)</f>
        <v/>
      </c>
      <c r="B56" s="216" t="str">
        <f t="shared" si="3"/>
        <v/>
      </c>
      <c r="C56" s="123"/>
      <c r="D56" s="233"/>
      <c r="E56" s="218" t="str">
        <f t="shared" si="4"/>
        <v/>
      </c>
      <c r="F56" s="216" t="str">
        <f t="shared" si="5"/>
        <v/>
      </c>
      <c r="G56" s="219"/>
      <c r="H56" s="220"/>
      <c r="I56" s="219"/>
      <c r="J56" s="221"/>
    </row>
    <row r="57" spans="1:11" x14ac:dyDescent="0.25">
      <c r="A57" s="215" t="str">
        <f>IF(B57="","",MAX($A$5:A56)+1)</f>
        <v/>
      </c>
      <c r="B57" s="216" t="str">
        <f t="shared" si="3"/>
        <v/>
      </c>
      <c r="C57" s="123"/>
      <c r="D57" s="233"/>
      <c r="E57" s="218" t="str">
        <f t="shared" si="4"/>
        <v/>
      </c>
      <c r="F57" s="216" t="str">
        <f t="shared" si="5"/>
        <v/>
      </c>
      <c r="G57" s="229"/>
      <c r="H57" s="230"/>
      <c r="I57" s="229"/>
      <c r="J57" s="231"/>
    </row>
    <row r="58" spans="1:11" x14ac:dyDescent="0.25">
      <c r="A58" s="215" t="str">
        <f>IF(B58="","",MAX($A$5:A57)+1)</f>
        <v/>
      </c>
      <c r="B58" s="216" t="str">
        <f t="shared" si="3"/>
        <v/>
      </c>
      <c r="C58" s="123"/>
      <c r="D58" s="233"/>
      <c r="E58" s="218" t="str">
        <f t="shared" si="4"/>
        <v/>
      </c>
      <c r="F58" s="216" t="str">
        <f t="shared" si="5"/>
        <v/>
      </c>
      <c r="G58" s="219"/>
      <c r="H58" s="220"/>
      <c r="I58" s="219"/>
      <c r="J58" s="221"/>
    </row>
    <row r="59" spans="1:11" x14ac:dyDescent="0.25">
      <c r="A59" s="225" t="str">
        <f>IF(B59="","",MAX($A$5:A58)+1)</f>
        <v/>
      </c>
      <c r="B59" s="216" t="str">
        <f t="shared" si="3"/>
        <v/>
      </c>
      <c r="C59" s="123"/>
      <c r="D59" s="233"/>
      <c r="E59" s="218" t="str">
        <f t="shared" si="4"/>
        <v/>
      </c>
      <c r="F59" s="216" t="str">
        <f t="shared" si="5"/>
        <v/>
      </c>
      <c r="G59" s="229"/>
      <c r="H59" s="230"/>
      <c r="I59" s="229"/>
      <c r="J59" s="231"/>
    </row>
    <row r="60" spans="1:11" x14ac:dyDescent="0.25">
      <c r="A60" s="215" t="str">
        <f>IF(B60="","",MAX($A$5:A59)+1)</f>
        <v/>
      </c>
      <c r="B60" s="216" t="str">
        <f t="shared" si="3"/>
        <v/>
      </c>
      <c r="C60" s="123"/>
      <c r="D60" s="233"/>
      <c r="E60" s="218" t="str">
        <f t="shared" si="4"/>
        <v/>
      </c>
      <c r="F60" s="216" t="str">
        <f t="shared" si="5"/>
        <v/>
      </c>
      <c r="G60" s="219"/>
      <c r="H60" s="220"/>
      <c r="I60" s="219"/>
      <c r="J60" s="221"/>
    </row>
    <row r="61" spans="1:11" x14ac:dyDescent="0.25">
      <c r="A61" s="215" t="str">
        <f>IF(B61="","",MAX($A$5:A60)+1)</f>
        <v/>
      </c>
      <c r="B61" s="216" t="str">
        <f t="shared" si="3"/>
        <v/>
      </c>
      <c r="C61" s="123"/>
      <c r="D61" s="233"/>
      <c r="E61" s="218" t="str">
        <f t="shared" si="4"/>
        <v/>
      </c>
      <c r="F61" s="216" t="str">
        <f t="shared" si="5"/>
        <v/>
      </c>
      <c r="G61" s="229"/>
      <c r="H61" s="230"/>
      <c r="I61" s="229"/>
      <c r="J61" s="231"/>
    </row>
    <row r="62" spans="1:11" x14ac:dyDescent="0.25">
      <c r="A62" s="215" t="str">
        <f>IF(B62="","",MAX($A$5:A61)+1)</f>
        <v/>
      </c>
      <c r="B62" s="216" t="str">
        <f t="shared" si="3"/>
        <v/>
      </c>
      <c r="C62" s="123"/>
      <c r="D62" s="233"/>
      <c r="E62" s="218" t="str">
        <f t="shared" si="4"/>
        <v/>
      </c>
      <c r="F62" s="216" t="str">
        <f t="shared" si="5"/>
        <v/>
      </c>
      <c r="G62" s="219"/>
      <c r="H62" s="220"/>
      <c r="I62" s="219"/>
      <c r="J62" s="221"/>
    </row>
    <row r="63" spans="1:11" ht="14.4" thickBot="1" x14ac:dyDescent="0.3">
      <c r="A63" s="234" t="str">
        <f>IF(B63="","",MAX($A$5:A62)+1)</f>
        <v/>
      </c>
      <c r="B63" s="235" t="str">
        <f t="shared" si="3"/>
        <v/>
      </c>
      <c r="C63" s="132"/>
      <c r="D63" s="236"/>
      <c r="E63" s="237" t="str">
        <f t="shared" si="4"/>
        <v/>
      </c>
      <c r="F63" s="238" t="str">
        <f>IF(G63=0,IF(C63=$C$183,$H$183+(D63-$I$183)*$F$183,IF(C63=$C$196,$H$196+(D63-$I$196)*$F$196,IF(C63="","",IF(ISERROR(VLOOKUP(C63,$C$153:$I$304,2,0)),"",IF(D63=0,IF(VLOOKUP(C63,$C$153:$I$304,4,0)=0,VLOOKUP(C63,$C$153:$I$304,6,0),VLOOKUP(C63,$C$153:$I$304,4,0)),IF(VLOOKUP(C63,$C$153:$I$304,6,0)=0,D63*VLOOKUP(C63,$C$153:$I$304,4,0),IF(D63*VLOOKUP(C63,$C$153:$I$304,4,0)&gt;VLOOKUP(C63,$C$153:$I$304,6,0),VLOOKUP(C63,$C$153:$I$304,6,0),D63*VLOOKUP(C63,$C$153:$I$304,4,0)))))))),"")</f>
        <v/>
      </c>
      <c r="G63" s="239"/>
      <c r="H63" s="239"/>
      <c r="I63" s="239"/>
      <c r="J63" s="240"/>
    </row>
    <row r="64" spans="1:11" ht="30" customHeight="1" thickBot="1" x14ac:dyDescent="0.3">
      <c r="A64" s="670" t="s">
        <v>205</v>
      </c>
      <c r="B64" s="670"/>
      <c r="C64" s="124"/>
      <c r="D64" s="124"/>
      <c r="E64" s="125"/>
      <c r="F64" s="668">
        <f>SUM(F8:G33,F39:G63)</f>
        <v>0</v>
      </c>
      <c r="G64" s="669"/>
      <c r="H64" s="241">
        <f>SUM(H8:H33,H39:H63)</f>
        <v>0</v>
      </c>
      <c r="I64" s="125"/>
      <c r="J64" s="127"/>
      <c r="K64" s="163"/>
    </row>
    <row r="65" spans="1:11" ht="15" customHeight="1" x14ac:dyDescent="0.25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</row>
    <row r="66" spans="1:11" ht="15" customHeight="1" x14ac:dyDescent="0.25">
      <c r="J66" s="117"/>
    </row>
    <row r="67" spans="1:11" ht="15" customHeight="1" x14ac:dyDescent="0.35">
      <c r="C67" s="88" t="s">
        <v>220</v>
      </c>
      <c r="E67" s="671" t="s">
        <v>195</v>
      </c>
      <c r="F67" s="671"/>
      <c r="G67" s="671"/>
      <c r="H67" s="671"/>
      <c r="I67" s="650" t="s">
        <v>222</v>
      </c>
      <c r="J67" s="650"/>
    </row>
    <row r="68" spans="1:11" ht="15" customHeight="1" x14ac:dyDescent="0.25">
      <c r="C68" s="116" t="s">
        <v>221</v>
      </c>
      <c r="I68" s="606" t="s">
        <v>194</v>
      </c>
      <c r="J68" s="651"/>
    </row>
    <row r="69" spans="1:11" ht="15" customHeight="1" x14ac:dyDescent="0.25">
      <c r="J69" s="117"/>
    </row>
    <row r="70" spans="1:11" ht="15" customHeight="1" x14ac:dyDescent="0.3">
      <c r="A70" s="586" t="s">
        <v>240</v>
      </c>
      <c r="B70" s="586"/>
      <c r="C70" s="586"/>
      <c r="D70" s="586"/>
      <c r="E70" s="586"/>
      <c r="F70" s="586"/>
      <c r="G70" s="586"/>
      <c r="H70" s="586"/>
      <c r="I70" s="586"/>
      <c r="J70" s="587"/>
    </row>
    <row r="71" spans="1:11" ht="4.95" customHeight="1" x14ac:dyDescent="0.25">
      <c r="J71" s="117"/>
    </row>
    <row r="72" spans="1:11" ht="18.45" customHeight="1" x14ac:dyDescent="0.35">
      <c r="A72" s="650" t="s">
        <v>224</v>
      </c>
      <c r="B72" s="650"/>
      <c r="C72" s="650"/>
      <c r="D72" s="650"/>
      <c r="E72" s="650"/>
      <c r="F72" s="650"/>
      <c r="G72" s="650"/>
      <c r="H72" s="650"/>
      <c r="I72" s="650"/>
      <c r="J72" s="650"/>
    </row>
    <row r="73" spans="1:11" ht="4.95" customHeight="1" thickBot="1" x14ac:dyDescent="0.3">
      <c r="J73" s="117"/>
    </row>
    <row r="74" spans="1:11" ht="19.95" customHeight="1" thickBot="1" x14ac:dyDescent="0.3">
      <c r="A74" s="654" t="s">
        <v>61</v>
      </c>
      <c r="B74" s="656" t="s">
        <v>213</v>
      </c>
      <c r="C74" s="658" t="s">
        <v>62</v>
      </c>
      <c r="D74" s="659"/>
      <c r="E74" s="659"/>
      <c r="F74" s="592" t="s">
        <v>216</v>
      </c>
      <c r="G74" s="663"/>
      <c r="H74" s="584"/>
      <c r="I74" s="599" t="s">
        <v>217</v>
      </c>
      <c r="J74" s="658" t="s">
        <v>218</v>
      </c>
    </row>
    <row r="75" spans="1:11" ht="19.95" customHeight="1" thickBot="1" x14ac:dyDescent="0.3">
      <c r="A75" s="655"/>
      <c r="B75" s="657"/>
      <c r="C75" s="660"/>
      <c r="D75" s="662"/>
      <c r="E75" s="662"/>
      <c r="F75" s="666" t="s">
        <v>214</v>
      </c>
      <c r="G75" s="667"/>
      <c r="H75" s="118" t="s">
        <v>215</v>
      </c>
      <c r="I75" s="600"/>
      <c r="J75" s="672"/>
    </row>
    <row r="76" spans="1:11" s="119" customFormat="1" x14ac:dyDescent="0.3">
      <c r="A76" s="75" t="str">
        <f>IF(B76="","",MAX($A$75:A75)+1)</f>
        <v/>
      </c>
      <c r="B76" s="76" t="str">
        <f>IF(C76="","",IF(ISERROR(VLOOKUP(C76,$C$153:$I$304,2,0)),"",VLOOKUP(C76,$C$153:$I$304,2,0)))</f>
        <v/>
      </c>
      <c r="D76" s="135"/>
      <c r="E76" s="83" t="str">
        <f>IF(C76="","",IF(ISERROR(VLOOKUP(C76,$C$153:$I$304,3,0)),"",IF(VLOOKUP(C76,$C$153:$I$304,3,0)="","",VLOOKUP(C76,$C$153:$I$304,3,0))))</f>
        <v/>
      </c>
      <c r="F76" s="79" t="str">
        <f>IF(G76=0,IF(C76=$C$183,$H$183+(D76-$I$183)*$F$183,IF(C76=$C$196,$H$196+(D76-$I$196)*$F$196,IF(C76="","",IF(ISERROR(VLOOKUP(C76,$C$153:$I$304,2,0)),"",IF(D76=0,IF(VLOOKUP(C76,$C$153:$I$304,4,0)=0,VLOOKUP(C76,$C$153:$I$304,6,0),VLOOKUP(C76,$C$153:$I$304,4,0)),IF(VLOOKUP(C76,$C$153:$I$304,6,0)=0,D76*VLOOKUP(C76,$C$153:$I$304,4,0),IF(D76*VLOOKUP(C76,$C$153:$I$304,4,0)&gt;VLOOKUP(C76,$C$153:$I$304,6,0),VLOOKUP(C76,$C$153:$I$304,6,0),D76*VLOOKUP(C76,$C$153:$I$304,4,0)))))))),"")</f>
        <v/>
      </c>
      <c r="G76" s="137"/>
      <c r="H76" s="136"/>
      <c r="I76" s="138"/>
      <c r="J76" s="139"/>
    </row>
    <row r="77" spans="1:11" s="119" customFormat="1" x14ac:dyDescent="0.3">
      <c r="A77" s="77" t="str">
        <f>IF(B77="","",MAX($A$75:A76)+1)</f>
        <v/>
      </c>
      <c r="B77" s="78" t="str">
        <f t="shared" ref="B77:B104" si="6">IF(C77="","",IF(ISERROR(VLOOKUP(C77,$C$153:$I$304,2,0)),"",VLOOKUP(C77,$C$153:$I$304,2,0)))</f>
        <v/>
      </c>
      <c r="C77" s="120"/>
      <c r="D77" s="142"/>
      <c r="E77" s="84" t="str">
        <f t="shared" ref="E77:E104" si="7">IF(C77="","",IF(ISERROR(VLOOKUP(C77,$C$153:$I$304,3,0)),"",IF(VLOOKUP(C77,$C$153:$I$304,3,0)="","",VLOOKUP(C77,$C$153:$I$304,3,0))))</f>
        <v/>
      </c>
      <c r="F77" s="79" t="str">
        <f t="shared" ref="F77:F104" si="8">IF(G77=0,IF(C77=$C$183,$H$183+(D77-$I$183)*$F$183,IF(C77=$C$196,$H$196+(D77-$I$196)*$F$196,IF(C77="","",IF(ISERROR(VLOOKUP(C77,$C$153:$I$304,2,0)),"",IF(D77=0,IF(VLOOKUP(C77,$C$153:$I$304,4,0)=0,VLOOKUP(C77,$C$153:$I$304,6,0),VLOOKUP(C77,$C$153:$I$304,4,0)),IF(VLOOKUP(C77,$C$153:$I$304,6,0)=0,D77*VLOOKUP(C77,$C$153:$I$304,4,0),IF(D77*VLOOKUP(C77,$C$153:$I$304,4,0)&gt;VLOOKUP(C77,$C$153:$I$304,6,0),VLOOKUP(C77,$C$153:$I$304,6,0),D77*VLOOKUP(C77,$C$153:$I$304,4,0)))))))),"")</f>
        <v/>
      </c>
      <c r="G77" s="144"/>
      <c r="H77" s="145"/>
      <c r="I77" s="144"/>
      <c r="J77" s="146"/>
    </row>
    <row r="78" spans="1:11" s="119" customFormat="1" x14ac:dyDescent="0.3">
      <c r="A78" s="79" t="str">
        <f>IF(B78="","",MAX($A$75:A77)+1)</f>
        <v/>
      </c>
      <c r="B78" s="78" t="str">
        <f t="shared" si="6"/>
        <v/>
      </c>
      <c r="C78" s="120"/>
      <c r="D78" s="142"/>
      <c r="E78" s="84" t="str">
        <f t="shared" si="7"/>
        <v/>
      </c>
      <c r="F78" s="79" t="str">
        <f t="shared" si="8"/>
        <v/>
      </c>
      <c r="G78" s="141"/>
      <c r="H78" s="140"/>
      <c r="I78" s="141"/>
      <c r="J78" s="147"/>
    </row>
    <row r="79" spans="1:11" s="119" customFormat="1" x14ac:dyDescent="0.3">
      <c r="A79" s="79" t="str">
        <f>IF(B79="","",MAX($A$75:A78)+1)</f>
        <v/>
      </c>
      <c r="B79" s="80" t="str">
        <f t="shared" si="6"/>
        <v/>
      </c>
      <c r="C79" s="120"/>
      <c r="D79" s="142"/>
      <c r="E79" s="85" t="str">
        <f t="shared" si="7"/>
        <v/>
      </c>
      <c r="F79" s="79" t="str">
        <f t="shared" si="8"/>
        <v/>
      </c>
      <c r="G79" s="144"/>
      <c r="H79" s="145"/>
      <c r="I79" s="144"/>
      <c r="J79" s="146"/>
    </row>
    <row r="80" spans="1:11" s="119" customFormat="1" x14ac:dyDescent="0.3">
      <c r="A80" s="79" t="str">
        <f>IF(B80="","",MAX($A$75:A79)+1)</f>
        <v/>
      </c>
      <c r="B80" s="78" t="str">
        <f t="shared" si="6"/>
        <v/>
      </c>
      <c r="C80" s="120"/>
      <c r="D80" s="142"/>
      <c r="E80" s="84" t="str">
        <f t="shared" si="7"/>
        <v/>
      </c>
      <c r="F80" s="79" t="str">
        <f t="shared" si="8"/>
        <v/>
      </c>
      <c r="G80" s="141"/>
      <c r="H80" s="140"/>
      <c r="I80" s="141"/>
      <c r="J80" s="147"/>
    </row>
    <row r="81" spans="1:10" s="119" customFormat="1" x14ac:dyDescent="0.3">
      <c r="A81" s="77" t="str">
        <f>IF(B81="","",MAX($A$75:A80)+1)</f>
        <v/>
      </c>
      <c r="B81" s="78" t="str">
        <f t="shared" si="6"/>
        <v/>
      </c>
      <c r="C81" s="120"/>
      <c r="D81" s="142"/>
      <c r="E81" s="84" t="str">
        <f t="shared" si="7"/>
        <v/>
      </c>
      <c r="F81" s="79" t="str">
        <f t="shared" si="8"/>
        <v/>
      </c>
      <c r="G81" s="144"/>
      <c r="H81" s="145"/>
      <c r="I81" s="144"/>
      <c r="J81" s="146"/>
    </row>
    <row r="82" spans="1:10" s="119" customFormat="1" x14ac:dyDescent="0.3">
      <c r="A82" s="79" t="str">
        <f>IF(B82="","",MAX($A$75:A81)+1)</f>
        <v/>
      </c>
      <c r="B82" s="78" t="str">
        <f t="shared" si="6"/>
        <v/>
      </c>
      <c r="C82" s="120"/>
      <c r="D82" s="142"/>
      <c r="E82" s="84" t="str">
        <f t="shared" si="7"/>
        <v/>
      </c>
      <c r="F82" s="79" t="str">
        <f t="shared" si="8"/>
        <v/>
      </c>
      <c r="G82" s="141"/>
      <c r="H82" s="140"/>
      <c r="I82" s="141"/>
      <c r="J82" s="147"/>
    </row>
    <row r="83" spans="1:10" s="119" customFormat="1" x14ac:dyDescent="0.3">
      <c r="A83" s="79" t="str">
        <f>IF(B83="","",MAX($A$75:A82)+1)</f>
        <v/>
      </c>
      <c r="B83" s="78" t="str">
        <f t="shared" si="6"/>
        <v/>
      </c>
      <c r="C83" s="120"/>
      <c r="D83" s="142"/>
      <c r="E83" s="84" t="str">
        <f t="shared" si="7"/>
        <v/>
      </c>
      <c r="F83" s="79" t="str">
        <f t="shared" si="8"/>
        <v/>
      </c>
      <c r="G83" s="144"/>
      <c r="H83" s="145"/>
      <c r="I83" s="144"/>
      <c r="J83" s="146"/>
    </row>
    <row r="84" spans="1:10" s="119" customFormat="1" x14ac:dyDescent="0.3">
      <c r="A84" s="77" t="str">
        <f>IF(B84="","",MAX($A$75:A83)+1)</f>
        <v/>
      </c>
      <c r="B84" s="78" t="str">
        <f t="shared" si="6"/>
        <v/>
      </c>
      <c r="C84" s="122"/>
      <c r="D84" s="142"/>
      <c r="E84" s="84" t="str">
        <f t="shared" si="7"/>
        <v/>
      </c>
      <c r="F84" s="79" t="str">
        <f t="shared" si="8"/>
        <v/>
      </c>
      <c r="G84" s="141"/>
      <c r="H84" s="140"/>
      <c r="I84" s="141"/>
      <c r="J84" s="147"/>
    </row>
    <row r="85" spans="1:10" s="119" customFormat="1" x14ac:dyDescent="0.3">
      <c r="A85" s="79" t="str">
        <f>IF(B85="","",MAX($A$75:A84)+1)</f>
        <v/>
      </c>
      <c r="B85" s="78" t="str">
        <f t="shared" si="6"/>
        <v/>
      </c>
      <c r="C85" s="123"/>
      <c r="D85" s="142"/>
      <c r="E85" s="84" t="str">
        <f t="shared" si="7"/>
        <v/>
      </c>
      <c r="F85" s="79" t="str">
        <f t="shared" si="8"/>
        <v/>
      </c>
      <c r="G85" s="137"/>
      <c r="H85" s="136"/>
      <c r="I85" s="137"/>
      <c r="J85" s="139"/>
    </row>
    <row r="86" spans="1:10" s="119" customFormat="1" x14ac:dyDescent="0.3">
      <c r="A86" s="79" t="str">
        <f>IF(B86="","",MAX($A$75:A85)+1)</f>
        <v/>
      </c>
      <c r="B86" s="78" t="str">
        <f t="shared" si="6"/>
        <v/>
      </c>
      <c r="C86" s="123"/>
      <c r="D86" s="142"/>
      <c r="E86" s="85" t="str">
        <f t="shared" si="7"/>
        <v/>
      </c>
      <c r="F86" s="79" t="str">
        <f t="shared" si="8"/>
        <v/>
      </c>
      <c r="G86" s="144"/>
      <c r="H86" s="145"/>
      <c r="I86" s="144"/>
      <c r="J86" s="146"/>
    </row>
    <row r="87" spans="1:10" s="119" customFormat="1" x14ac:dyDescent="0.3">
      <c r="A87" s="79" t="str">
        <f>IF(B87="","",MAX($A$75:A86)+1)</f>
        <v/>
      </c>
      <c r="B87" s="78" t="str">
        <f t="shared" si="6"/>
        <v/>
      </c>
      <c r="C87" s="123"/>
      <c r="D87" s="142"/>
      <c r="E87" s="84" t="str">
        <f t="shared" si="7"/>
        <v/>
      </c>
      <c r="F87" s="79" t="str">
        <f t="shared" si="8"/>
        <v/>
      </c>
      <c r="G87" s="141"/>
      <c r="H87" s="140"/>
      <c r="I87" s="141"/>
      <c r="J87" s="147"/>
    </row>
    <row r="88" spans="1:10" s="119" customFormat="1" x14ac:dyDescent="0.3">
      <c r="A88" s="77" t="str">
        <f>IF(B88="","",MAX($A$75:A87)+1)</f>
        <v/>
      </c>
      <c r="B88" s="80" t="str">
        <f t="shared" si="6"/>
        <v/>
      </c>
      <c r="C88" s="149"/>
      <c r="D88" s="142"/>
      <c r="E88" s="84" t="str">
        <f t="shared" si="7"/>
        <v/>
      </c>
      <c r="F88" s="79" t="str">
        <f t="shared" si="8"/>
        <v/>
      </c>
      <c r="G88" s="144"/>
      <c r="H88" s="145"/>
      <c r="I88" s="144"/>
      <c r="J88" s="146"/>
    </row>
    <row r="89" spans="1:10" s="119" customFormat="1" x14ac:dyDescent="0.3">
      <c r="A89" s="79" t="str">
        <f>IF(B89="","",MAX($A$75:A88)+1)</f>
        <v/>
      </c>
      <c r="B89" s="78" t="str">
        <f t="shared" si="6"/>
        <v/>
      </c>
      <c r="C89" s="120"/>
      <c r="D89" s="142"/>
      <c r="E89" s="84" t="str">
        <f t="shared" si="7"/>
        <v/>
      </c>
      <c r="F89" s="79" t="str">
        <f t="shared" si="8"/>
        <v/>
      </c>
      <c r="G89" s="141"/>
      <c r="H89" s="140"/>
      <c r="I89" s="141"/>
      <c r="J89" s="147"/>
    </row>
    <row r="90" spans="1:10" s="119" customFormat="1" x14ac:dyDescent="0.3">
      <c r="A90" s="79" t="str">
        <f>IF(B90="","",MAX($A$75:A89)+1)</f>
        <v/>
      </c>
      <c r="B90" s="78" t="str">
        <f t="shared" si="6"/>
        <v/>
      </c>
      <c r="C90" s="122"/>
      <c r="D90" s="142"/>
      <c r="E90" s="84" t="str">
        <f t="shared" si="7"/>
        <v/>
      </c>
      <c r="F90" s="79" t="str">
        <f t="shared" si="8"/>
        <v/>
      </c>
      <c r="G90" s="150"/>
      <c r="H90" s="151"/>
      <c r="I90" s="150"/>
      <c r="J90" s="152"/>
    </row>
    <row r="91" spans="1:10" s="119" customFormat="1" x14ac:dyDescent="0.3">
      <c r="A91" s="79" t="str">
        <f>IF(B91="","",MAX($A$75:A90)+1)</f>
        <v/>
      </c>
      <c r="B91" s="78" t="str">
        <f t="shared" si="6"/>
        <v/>
      </c>
      <c r="C91" s="123"/>
      <c r="D91" s="142"/>
      <c r="E91" s="84" t="str">
        <f t="shared" si="7"/>
        <v/>
      </c>
      <c r="F91" s="79" t="str">
        <f t="shared" si="8"/>
        <v/>
      </c>
      <c r="G91" s="150"/>
      <c r="H91" s="151"/>
      <c r="I91" s="150"/>
      <c r="J91" s="152"/>
    </row>
    <row r="92" spans="1:10" s="119" customFormat="1" x14ac:dyDescent="0.3">
      <c r="A92" s="77" t="str">
        <f>IF(B92="","",MAX($A$75:A91)+1)</f>
        <v/>
      </c>
      <c r="B92" s="78" t="str">
        <f t="shared" si="6"/>
        <v/>
      </c>
      <c r="C92" s="149"/>
      <c r="D92" s="142"/>
      <c r="E92" s="84" t="str">
        <f t="shared" si="7"/>
        <v/>
      </c>
      <c r="F92" s="79" t="str">
        <f t="shared" si="8"/>
        <v/>
      </c>
      <c r="G92" s="150"/>
      <c r="H92" s="151"/>
      <c r="I92" s="150"/>
      <c r="J92" s="152"/>
    </row>
    <row r="93" spans="1:10" s="119" customFormat="1" x14ac:dyDescent="0.3">
      <c r="A93" s="79" t="str">
        <f>IF(B93="","",MAX($A$75:A92)+1)</f>
        <v/>
      </c>
      <c r="B93" s="78" t="str">
        <f t="shared" si="6"/>
        <v/>
      </c>
      <c r="C93" s="122"/>
      <c r="D93" s="142"/>
      <c r="E93" s="84" t="str">
        <f t="shared" si="7"/>
        <v/>
      </c>
      <c r="F93" s="79" t="str">
        <f t="shared" si="8"/>
        <v/>
      </c>
      <c r="G93" s="150"/>
      <c r="H93" s="151"/>
      <c r="I93" s="150"/>
      <c r="J93" s="152"/>
    </row>
    <row r="94" spans="1:10" s="119" customFormat="1" x14ac:dyDescent="0.3">
      <c r="A94" s="79" t="str">
        <f>IF(B94="","",MAX($A$75:A93)+1)</f>
        <v/>
      </c>
      <c r="B94" s="78" t="str">
        <f t="shared" si="6"/>
        <v/>
      </c>
      <c r="C94" s="123"/>
      <c r="D94" s="142"/>
      <c r="E94" s="84" t="str">
        <f t="shared" si="7"/>
        <v/>
      </c>
      <c r="F94" s="79" t="str">
        <f t="shared" si="8"/>
        <v/>
      </c>
      <c r="G94" s="150"/>
      <c r="H94" s="151"/>
      <c r="I94" s="150"/>
      <c r="J94" s="152"/>
    </row>
    <row r="95" spans="1:10" s="119" customFormat="1" x14ac:dyDescent="0.3">
      <c r="A95" s="79" t="str">
        <f>IF(B95="","",MAX($A$75:A94)+1)</f>
        <v/>
      </c>
      <c r="B95" s="78" t="str">
        <f t="shared" si="6"/>
        <v/>
      </c>
      <c r="C95" s="123"/>
      <c r="D95" s="142"/>
      <c r="E95" s="85" t="str">
        <f t="shared" si="7"/>
        <v/>
      </c>
      <c r="F95" s="79" t="str">
        <f t="shared" si="8"/>
        <v/>
      </c>
      <c r="G95" s="141"/>
      <c r="H95" s="140"/>
      <c r="I95" s="141"/>
      <c r="J95" s="147"/>
    </row>
    <row r="96" spans="1:10" s="119" customFormat="1" x14ac:dyDescent="0.3">
      <c r="A96" s="79" t="str">
        <f>IF(B96="","",MAX($A$75:A95)+1)</f>
        <v/>
      </c>
      <c r="B96" s="78" t="str">
        <f t="shared" si="6"/>
        <v/>
      </c>
      <c r="C96" s="149"/>
      <c r="D96" s="142"/>
      <c r="E96" s="84" t="str">
        <f t="shared" si="7"/>
        <v/>
      </c>
      <c r="F96" s="79" t="str">
        <f t="shared" si="8"/>
        <v/>
      </c>
      <c r="G96" s="144"/>
      <c r="H96" s="145"/>
      <c r="I96" s="144"/>
      <c r="J96" s="146"/>
    </row>
    <row r="97" spans="1:10" s="119" customFormat="1" x14ac:dyDescent="0.3">
      <c r="A97" s="79" t="str">
        <f>IF(B97="","",MAX($A$75:A96)+1)</f>
        <v/>
      </c>
      <c r="B97" s="78" t="str">
        <f t="shared" si="6"/>
        <v/>
      </c>
      <c r="C97" s="122"/>
      <c r="D97" s="142"/>
      <c r="E97" s="84" t="str">
        <f t="shared" si="7"/>
        <v/>
      </c>
      <c r="F97" s="79" t="str">
        <f t="shared" si="8"/>
        <v/>
      </c>
      <c r="G97" s="141"/>
      <c r="H97" s="140"/>
      <c r="I97" s="141"/>
      <c r="J97" s="147"/>
    </row>
    <row r="98" spans="1:10" s="119" customFormat="1" x14ac:dyDescent="0.3">
      <c r="A98" s="79" t="str">
        <f>IF(B98="","",MAX($A$75:A97)+1)</f>
        <v/>
      </c>
      <c r="B98" s="78" t="str">
        <f t="shared" si="6"/>
        <v/>
      </c>
      <c r="C98" s="123"/>
      <c r="D98" s="142"/>
      <c r="E98" s="84" t="str">
        <f t="shared" si="7"/>
        <v/>
      </c>
      <c r="F98" s="79" t="str">
        <f t="shared" si="8"/>
        <v/>
      </c>
      <c r="G98" s="137"/>
      <c r="H98" s="136"/>
      <c r="I98" s="137"/>
      <c r="J98" s="139"/>
    </row>
    <row r="99" spans="1:10" s="119" customFormat="1" x14ac:dyDescent="0.3">
      <c r="A99" s="79" t="str">
        <f>IF(B99="","",MAX($A$75:A98)+1)</f>
        <v/>
      </c>
      <c r="B99" s="78" t="str">
        <f t="shared" si="6"/>
        <v/>
      </c>
      <c r="C99" s="123"/>
      <c r="D99" s="142"/>
      <c r="E99" s="84" t="str">
        <f t="shared" si="7"/>
        <v/>
      </c>
      <c r="F99" s="79" t="str">
        <f t="shared" si="8"/>
        <v/>
      </c>
      <c r="G99" s="137"/>
      <c r="H99" s="136"/>
      <c r="I99" s="137"/>
      <c r="J99" s="139"/>
    </row>
    <row r="100" spans="1:10" s="119" customFormat="1" x14ac:dyDescent="0.3">
      <c r="A100" s="79" t="str">
        <f>IF(B100="","",MAX($A$75:A99)+1)</f>
        <v/>
      </c>
      <c r="B100" s="80" t="str">
        <f t="shared" si="6"/>
        <v/>
      </c>
      <c r="C100" s="123"/>
      <c r="D100" s="142"/>
      <c r="E100" s="84" t="str">
        <f t="shared" si="7"/>
        <v/>
      </c>
      <c r="F100" s="79" t="str">
        <f t="shared" si="8"/>
        <v/>
      </c>
      <c r="G100" s="137"/>
      <c r="H100" s="136"/>
      <c r="I100" s="137"/>
      <c r="J100" s="139"/>
    </row>
    <row r="101" spans="1:10" s="119" customFormat="1" x14ac:dyDescent="0.3">
      <c r="A101" s="79" t="str">
        <f>IF(B101="","",MAX($A$75:A100)+1)</f>
        <v/>
      </c>
      <c r="B101" s="78" t="str">
        <f t="shared" si="6"/>
        <v/>
      </c>
      <c r="C101" s="149"/>
      <c r="D101" s="142"/>
      <c r="E101" s="84" t="str">
        <f t="shared" si="7"/>
        <v/>
      </c>
      <c r="F101" s="79" t="str">
        <f t="shared" si="8"/>
        <v/>
      </c>
      <c r="G101" s="144"/>
      <c r="H101" s="145"/>
      <c r="I101" s="144"/>
      <c r="J101" s="153"/>
    </row>
    <row r="102" spans="1:10" s="119" customFormat="1" x14ac:dyDescent="0.3">
      <c r="A102" s="79" t="str">
        <f>IF(B102="","",MAX($A$75:A101)+1)</f>
        <v/>
      </c>
      <c r="B102" s="78" t="str">
        <f t="shared" si="6"/>
        <v/>
      </c>
      <c r="C102" s="122"/>
      <c r="D102" s="142"/>
      <c r="E102" s="84" t="str">
        <f t="shared" si="7"/>
        <v/>
      </c>
      <c r="F102" s="79" t="str">
        <f t="shared" si="8"/>
        <v/>
      </c>
      <c r="G102" s="140"/>
      <c r="H102" s="140"/>
      <c r="I102" s="140"/>
      <c r="J102" s="147"/>
    </row>
    <row r="103" spans="1:10" s="119" customFormat="1" x14ac:dyDescent="0.3">
      <c r="A103" s="79" t="str">
        <f>IF(B103="","",MAX($A$75:A102)+1)</f>
        <v/>
      </c>
      <c r="B103" s="78" t="str">
        <f t="shared" si="6"/>
        <v/>
      </c>
      <c r="C103" s="123"/>
      <c r="D103" s="142"/>
      <c r="E103" s="85" t="str">
        <f t="shared" si="7"/>
        <v/>
      </c>
      <c r="F103" s="79" t="str">
        <f t="shared" si="8"/>
        <v/>
      </c>
      <c r="G103" s="145"/>
      <c r="H103" s="145"/>
      <c r="I103" s="145"/>
      <c r="J103" s="146"/>
    </row>
    <row r="104" spans="1:10" s="119" customFormat="1" ht="14.4" thickBot="1" x14ac:dyDescent="0.35">
      <c r="A104" s="81" t="str">
        <f>IF(B104="","",MAX($A$75:A103)+1)</f>
        <v/>
      </c>
      <c r="B104" s="82" t="str">
        <f t="shared" si="6"/>
        <v/>
      </c>
      <c r="C104" s="132"/>
      <c r="D104" s="154"/>
      <c r="E104" s="86" t="str">
        <f t="shared" si="7"/>
        <v/>
      </c>
      <c r="F104" s="87" t="str">
        <f t="shared" si="8"/>
        <v/>
      </c>
      <c r="G104" s="156"/>
      <c r="H104" s="157"/>
      <c r="I104" s="157"/>
      <c r="J104" s="158"/>
    </row>
    <row r="105" spans="1:10" x14ac:dyDescent="0.25">
      <c r="A105" s="131"/>
      <c r="B105" s="131"/>
      <c r="E105" s="131"/>
      <c r="J105" s="117"/>
    </row>
    <row r="106" spans="1:10" ht="14.4" x14ac:dyDescent="0.3">
      <c r="A106" s="586" t="s">
        <v>241</v>
      </c>
      <c r="B106" s="586"/>
      <c r="C106" s="586"/>
      <c r="D106" s="586"/>
      <c r="E106" s="586"/>
      <c r="F106" s="586"/>
      <c r="G106" s="586"/>
      <c r="H106" s="586"/>
      <c r="I106" s="586"/>
      <c r="J106" s="587"/>
    </row>
    <row r="107" spans="1:10" ht="4.95" customHeight="1" thickBot="1" x14ac:dyDescent="0.3">
      <c r="J107" s="117"/>
    </row>
    <row r="108" spans="1:10" ht="19.95" customHeight="1" thickBot="1" x14ac:dyDescent="0.3">
      <c r="A108" s="654" t="s">
        <v>61</v>
      </c>
      <c r="B108" s="656" t="s">
        <v>213</v>
      </c>
      <c r="C108" s="658" t="s">
        <v>62</v>
      </c>
      <c r="D108" s="659"/>
      <c r="E108" s="659"/>
      <c r="F108" s="592" t="s">
        <v>216</v>
      </c>
      <c r="G108" s="663"/>
      <c r="H108" s="584"/>
      <c r="I108" s="599" t="s">
        <v>217</v>
      </c>
      <c r="J108" s="659" t="s">
        <v>218</v>
      </c>
    </row>
    <row r="109" spans="1:10" ht="19.95" customHeight="1" thickBot="1" x14ac:dyDescent="0.3">
      <c r="A109" s="655"/>
      <c r="B109" s="657"/>
      <c r="C109" s="660"/>
      <c r="D109" s="661"/>
      <c r="E109" s="662"/>
      <c r="F109" s="666" t="s">
        <v>214</v>
      </c>
      <c r="G109" s="667"/>
      <c r="H109" s="118" t="s">
        <v>215</v>
      </c>
      <c r="I109" s="664"/>
      <c r="J109" s="665"/>
    </row>
    <row r="110" spans="1:10" x14ac:dyDescent="0.25">
      <c r="A110" s="208" t="str">
        <f>IF(B110="","",MAX($A$109:A109)+1)</f>
        <v/>
      </c>
      <c r="B110" s="209" t="str">
        <f>IF(C110="","",IF(ISERROR(VLOOKUP(C110,$C$153:$I$304,2,0)),"",VLOOKUP(C110,$C$153:$I$304,2,0)))</f>
        <v/>
      </c>
      <c r="C110" s="119"/>
      <c r="D110" s="210"/>
      <c r="E110" s="211" t="str">
        <f>IF(C110="","",IF(ISERROR(VLOOKUP(C110,$C$153:$I$304,3,0)),"",IF(VLOOKUP(C110,$C$153:$I$304,3,0)="","",VLOOKUP(C110,$C$153:$I$304,3,0))))</f>
        <v/>
      </c>
      <c r="F110" s="209" t="str">
        <f>IF(G110=0,IF(C110=$C$183,$H$183+(D110-$I$183)*$F$183,IF(C110=$C$196,$H$196+(D110-$I$196)*$F$196,IF(C110="","",IF(ISERROR(VLOOKUP(C110,$C$153:$I$304,2,0)),"",IF(D110=0,IF(VLOOKUP(C110,$C$153:$I$304,4,0)=0,VLOOKUP(C110,$C$153:$I$304,6,0),VLOOKUP(C110,$C$153:$I$304,4,0)),IF(VLOOKUP(C110,$C$153:$I$304,6,0)=0,D110*VLOOKUP(C110,$C$153:$I$304,4,0),IF(D110*VLOOKUP(C110,$C$153:$I$304,4,0)&gt;VLOOKUP(C110,$C$153:$I$304,6,0),VLOOKUP(C110,$C$153:$I$304,6,0),D110*VLOOKUP(C110,$C$153:$I$304,4,0)))))))),"")</f>
        <v/>
      </c>
      <c r="G110" s="212"/>
      <c r="H110" s="213"/>
      <c r="I110" s="212"/>
      <c r="J110" s="214"/>
    </row>
    <row r="111" spans="1:10" x14ac:dyDescent="0.25">
      <c r="A111" s="215" t="str">
        <f>IF(B111="","",MAX($A$109:A110)+1)</f>
        <v/>
      </c>
      <c r="B111" s="216" t="str">
        <f t="shared" ref="B111:B132" si="9">IF(C111="","",IF(ISERROR(VLOOKUP(C111,$C$153:$I$304,2,0)),"",VLOOKUP(C111,$C$153:$I$304,2,0)))</f>
        <v/>
      </c>
      <c r="C111" s="120"/>
      <c r="D111" s="217"/>
      <c r="E111" s="224" t="str">
        <f t="shared" ref="E111:E132" si="10">IF(C111="","",IF(ISERROR(VLOOKUP(C111,$C$153:$I$304,3,0)),"",IF(VLOOKUP(C111,$C$153:$I$304,3,0)="","",VLOOKUP(C111,$C$153:$I$304,3,0))))</f>
        <v/>
      </c>
      <c r="F111" s="242" t="str">
        <f t="shared" ref="F111:F132" si="11">IF(G111=0,IF(C111=$C$183,$H$183+(D111-$I$183)*$F$183,IF(C111=$C$196,$H$196+(D111-$I$196)*$F$196,IF(C111="","",IF(ISERROR(VLOOKUP(C111,$C$153:$I$304,2,0)),"",IF(D111=0,IF(VLOOKUP(C111,$C$153:$I$304,4,0)=0,VLOOKUP(C111,$C$153:$I$304,6,0),VLOOKUP(C111,$C$153:$I$304,4,0)),IF(VLOOKUP(C111,$C$153:$I$304,6,0)=0,D111*VLOOKUP(C111,$C$153:$I$304,4,0),IF(D111*VLOOKUP(C111,$C$153:$I$304,4,0)&gt;VLOOKUP(C111,$C$153:$I$304,6,0),VLOOKUP(C111,$C$153:$I$304,6,0),D111*VLOOKUP(C111,$C$153:$I$304,4,0)))))))),"")</f>
        <v/>
      </c>
      <c r="G111" s="219"/>
      <c r="H111" s="220"/>
      <c r="I111" s="219"/>
      <c r="J111" s="221"/>
    </row>
    <row r="112" spans="1:10" x14ac:dyDescent="0.25">
      <c r="A112" s="225" t="str">
        <f>IF(B112="","",MAX($A$109:A111)+1)</f>
        <v/>
      </c>
      <c r="B112" s="216" t="str">
        <f t="shared" si="9"/>
        <v/>
      </c>
      <c r="C112" s="120"/>
      <c r="D112" s="217"/>
      <c r="E112" s="224" t="str">
        <f t="shared" si="10"/>
        <v/>
      </c>
      <c r="F112" s="242" t="str">
        <f t="shared" si="11"/>
        <v/>
      </c>
      <c r="G112" s="219"/>
      <c r="H112" s="220"/>
      <c r="I112" s="219"/>
      <c r="J112" s="221"/>
    </row>
    <row r="113" spans="1:10" x14ac:dyDescent="0.25">
      <c r="A113" s="215" t="str">
        <f>IF(B113="","",MAX($A$109:A112)+1)</f>
        <v/>
      </c>
      <c r="B113" s="216" t="str">
        <f t="shared" si="9"/>
        <v/>
      </c>
      <c r="C113" s="120"/>
      <c r="D113" s="217"/>
      <c r="E113" s="224" t="str">
        <f t="shared" si="10"/>
        <v/>
      </c>
      <c r="F113" s="242" t="str">
        <f t="shared" si="11"/>
        <v/>
      </c>
      <c r="G113" s="219"/>
      <c r="H113" s="220"/>
      <c r="I113" s="219"/>
      <c r="J113" s="221"/>
    </row>
    <row r="114" spans="1:10" x14ac:dyDescent="0.25">
      <c r="A114" s="225" t="str">
        <f>IF(B114="","",MAX($A$109:A113)+1)</f>
        <v/>
      </c>
      <c r="B114" s="216" t="str">
        <f t="shared" si="9"/>
        <v/>
      </c>
      <c r="C114" s="120"/>
      <c r="D114" s="217"/>
      <c r="E114" s="224" t="str">
        <f t="shared" si="10"/>
        <v/>
      </c>
      <c r="F114" s="242" t="str">
        <f t="shared" si="11"/>
        <v/>
      </c>
      <c r="G114" s="219"/>
      <c r="H114" s="220"/>
      <c r="I114" s="219"/>
      <c r="J114" s="221"/>
    </row>
    <row r="115" spans="1:10" x14ac:dyDescent="0.25">
      <c r="A115" s="215" t="str">
        <f>IF(B115="","",MAX($A$109:A114)+1)</f>
        <v/>
      </c>
      <c r="B115" s="216" t="str">
        <f t="shared" si="9"/>
        <v/>
      </c>
      <c r="C115" s="120"/>
      <c r="D115" s="217"/>
      <c r="E115" s="224" t="str">
        <f t="shared" si="10"/>
        <v/>
      </c>
      <c r="F115" s="242" t="str">
        <f t="shared" si="11"/>
        <v/>
      </c>
      <c r="G115" s="219"/>
      <c r="H115" s="220"/>
      <c r="I115" s="219"/>
      <c r="J115" s="221"/>
    </row>
    <row r="116" spans="1:10" x14ac:dyDescent="0.25">
      <c r="A116" s="215" t="str">
        <f>IF(B116="","",MAX($A$109:A115)+1)</f>
        <v/>
      </c>
      <c r="B116" s="216" t="str">
        <f t="shared" si="9"/>
        <v/>
      </c>
      <c r="C116" s="120"/>
      <c r="D116" s="217"/>
      <c r="E116" s="224" t="str">
        <f t="shared" si="10"/>
        <v/>
      </c>
      <c r="F116" s="242" t="str">
        <f t="shared" si="11"/>
        <v/>
      </c>
      <c r="G116" s="219"/>
      <c r="H116" s="220"/>
      <c r="I116" s="219"/>
      <c r="J116" s="221"/>
    </row>
    <row r="117" spans="1:10" x14ac:dyDescent="0.25">
      <c r="A117" s="225" t="str">
        <f>IF(B117="","",MAX($A$109:A116)+1)</f>
        <v/>
      </c>
      <c r="B117" s="216" t="str">
        <f t="shared" si="9"/>
        <v/>
      </c>
      <c r="C117" s="120"/>
      <c r="D117" s="217"/>
      <c r="E117" s="224" t="str">
        <f t="shared" si="10"/>
        <v/>
      </c>
      <c r="F117" s="242" t="str">
        <f t="shared" si="11"/>
        <v/>
      </c>
      <c r="G117" s="226"/>
      <c r="H117" s="227"/>
      <c r="I117" s="226"/>
      <c r="J117" s="228"/>
    </row>
    <row r="118" spans="1:10" x14ac:dyDescent="0.25">
      <c r="A118" s="215" t="str">
        <f>IF(B118="","",MAX($A$109:A117)+1)</f>
        <v/>
      </c>
      <c r="B118" s="216" t="str">
        <f t="shared" si="9"/>
        <v/>
      </c>
      <c r="C118" s="120"/>
      <c r="D118" s="217"/>
      <c r="E118" s="224" t="str">
        <f t="shared" si="10"/>
        <v/>
      </c>
      <c r="F118" s="242" t="str">
        <f t="shared" si="11"/>
        <v/>
      </c>
      <c r="G118" s="229"/>
      <c r="H118" s="230"/>
      <c r="I118" s="229"/>
      <c r="J118" s="231"/>
    </row>
    <row r="119" spans="1:10" x14ac:dyDescent="0.25">
      <c r="A119" s="215" t="str">
        <f>IF(B119="","",MAX($A$109:A118)+1)</f>
        <v/>
      </c>
      <c r="B119" s="242" t="str">
        <f t="shared" si="9"/>
        <v/>
      </c>
      <c r="C119" s="120"/>
      <c r="D119" s="217"/>
      <c r="E119" s="224" t="str">
        <f t="shared" si="10"/>
        <v/>
      </c>
      <c r="F119" s="242" t="str">
        <f t="shared" si="11"/>
        <v/>
      </c>
      <c r="G119" s="219"/>
      <c r="H119" s="220"/>
      <c r="I119" s="219"/>
      <c r="J119" s="221"/>
    </row>
    <row r="120" spans="1:10" x14ac:dyDescent="0.25">
      <c r="A120" s="225" t="str">
        <f>IF(B120="","",MAX($A$109:A119)+1)</f>
        <v/>
      </c>
      <c r="B120" s="216" t="str">
        <f t="shared" si="9"/>
        <v/>
      </c>
      <c r="C120" s="120"/>
      <c r="D120" s="217"/>
      <c r="E120" s="224" t="str">
        <f t="shared" si="10"/>
        <v/>
      </c>
      <c r="F120" s="242" t="str">
        <f t="shared" si="11"/>
        <v/>
      </c>
      <c r="G120" s="219"/>
      <c r="H120" s="220"/>
      <c r="I120" s="219"/>
      <c r="J120" s="221"/>
    </row>
    <row r="121" spans="1:10" x14ac:dyDescent="0.25">
      <c r="A121" s="215" t="str">
        <f>IF(B121="","",MAX($A$109:A120)+1)</f>
        <v/>
      </c>
      <c r="B121" s="216" t="str">
        <f t="shared" si="9"/>
        <v/>
      </c>
      <c r="C121" s="120"/>
      <c r="D121" s="217"/>
      <c r="E121" s="224" t="str">
        <f t="shared" si="10"/>
        <v/>
      </c>
      <c r="F121" s="242" t="str">
        <f t="shared" si="11"/>
        <v/>
      </c>
      <c r="G121" s="219"/>
      <c r="H121" s="220"/>
      <c r="I121" s="219"/>
      <c r="J121" s="221"/>
    </row>
    <row r="122" spans="1:10" x14ac:dyDescent="0.25">
      <c r="A122" s="215" t="str">
        <f>IF(B122="","",MAX($A$109:A121)+1)</f>
        <v/>
      </c>
      <c r="B122" s="242" t="str">
        <f t="shared" si="9"/>
        <v/>
      </c>
      <c r="C122" s="122"/>
      <c r="D122" s="232"/>
      <c r="E122" s="224" t="str">
        <f t="shared" si="10"/>
        <v/>
      </c>
      <c r="F122" s="242" t="str">
        <f t="shared" si="11"/>
        <v/>
      </c>
      <c r="G122" s="229"/>
      <c r="H122" s="230"/>
      <c r="I122" s="229"/>
      <c r="J122" s="231"/>
    </row>
    <row r="123" spans="1:10" x14ac:dyDescent="0.25">
      <c r="A123" s="225" t="str">
        <f>IF(B123="","",MAX($A$109:A122)+1)</f>
        <v/>
      </c>
      <c r="B123" s="216" t="str">
        <f t="shared" si="9"/>
        <v/>
      </c>
      <c r="C123" s="123"/>
      <c r="D123" s="233"/>
      <c r="E123" s="224" t="str">
        <f t="shared" si="10"/>
        <v/>
      </c>
      <c r="F123" s="242" t="str">
        <f t="shared" si="11"/>
        <v/>
      </c>
      <c r="G123" s="219"/>
      <c r="H123" s="220"/>
      <c r="I123" s="219"/>
      <c r="J123" s="221"/>
    </row>
    <row r="124" spans="1:10" x14ac:dyDescent="0.25">
      <c r="A124" s="215" t="str">
        <f>IF(B124="","",MAX($A$109:A123)+1)</f>
        <v/>
      </c>
      <c r="B124" s="216" t="str">
        <f t="shared" si="9"/>
        <v/>
      </c>
      <c r="C124" s="123"/>
      <c r="D124" s="233"/>
      <c r="E124" s="224" t="str">
        <f t="shared" si="10"/>
        <v/>
      </c>
      <c r="F124" s="242" t="str">
        <f t="shared" si="11"/>
        <v/>
      </c>
      <c r="G124" s="229"/>
      <c r="H124" s="230"/>
      <c r="I124" s="229"/>
      <c r="J124" s="231"/>
    </row>
    <row r="125" spans="1:10" x14ac:dyDescent="0.25">
      <c r="A125" s="215" t="str">
        <f>IF(B125="","",MAX($A$109:A124)+1)</f>
        <v/>
      </c>
      <c r="B125" s="242" t="str">
        <f t="shared" si="9"/>
        <v/>
      </c>
      <c r="C125" s="123"/>
      <c r="D125" s="233"/>
      <c r="E125" s="224" t="str">
        <f t="shared" si="10"/>
        <v/>
      </c>
      <c r="F125" s="242" t="str">
        <f t="shared" si="11"/>
        <v/>
      </c>
      <c r="G125" s="219"/>
      <c r="H125" s="220"/>
      <c r="I125" s="219"/>
      <c r="J125" s="221"/>
    </row>
    <row r="126" spans="1:10" x14ac:dyDescent="0.25">
      <c r="A126" s="215" t="str">
        <f>IF(B126="","",MAX($A$109:A125)+1)</f>
        <v/>
      </c>
      <c r="B126" s="216" t="str">
        <f t="shared" si="9"/>
        <v/>
      </c>
      <c r="C126" s="123"/>
      <c r="D126" s="233"/>
      <c r="E126" s="224" t="str">
        <f t="shared" si="10"/>
        <v/>
      </c>
      <c r="F126" s="242" t="str">
        <f t="shared" si="11"/>
        <v/>
      </c>
      <c r="G126" s="229"/>
      <c r="H126" s="230"/>
      <c r="I126" s="229"/>
      <c r="J126" s="231"/>
    </row>
    <row r="127" spans="1:10" x14ac:dyDescent="0.25">
      <c r="A127" s="225" t="str">
        <f>IF(B127="","",MAX($A$109:A126)+1)</f>
        <v/>
      </c>
      <c r="B127" s="242" t="str">
        <f t="shared" si="9"/>
        <v/>
      </c>
      <c r="C127" s="123"/>
      <c r="D127" s="233"/>
      <c r="E127" s="224" t="str">
        <f t="shared" si="10"/>
        <v/>
      </c>
      <c r="F127" s="242" t="str">
        <f t="shared" si="11"/>
        <v/>
      </c>
      <c r="G127" s="219"/>
      <c r="H127" s="220"/>
      <c r="I127" s="219"/>
      <c r="J127" s="221"/>
    </row>
    <row r="128" spans="1:10" x14ac:dyDescent="0.25">
      <c r="A128" s="215" t="str">
        <f>IF(B128="","",MAX($A$109:A127)+1)</f>
        <v/>
      </c>
      <c r="B128" s="242" t="str">
        <f t="shared" si="9"/>
        <v/>
      </c>
      <c r="C128" s="123"/>
      <c r="D128" s="233"/>
      <c r="E128" s="224" t="str">
        <f t="shared" si="10"/>
        <v/>
      </c>
      <c r="F128" s="242" t="str">
        <f t="shared" si="11"/>
        <v/>
      </c>
      <c r="G128" s="229"/>
      <c r="H128" s="230"/>
      <c r="I128" s="229"/>
      <c r="J128" s="231"/>
    </row>
    <row r="129" spans="1:10" x14ac:dyDescent="0.25">
      <c r="A129" s="215" t="str">
        <f>IF(B129="","",MAX($A$109:A128)+1)</f>
        <v/>
      </c>
      <c r="B129" s="242" t="str">
        <f t="shared" si="9"/>
        <v/>
      </c>
      <c r="C129" s="123"/>
      <c r="D129" s="233"/>
      <c r="E129" s="243" t="str">
        <f t="shared" si="10"/>
        <v/>
      </c>
      <c r="F129" s="242" t="str">
        <f t="shared" si="11"/>
        <v/>
      </c>
      <c r="G129" s="219"/>
      <c r="H129" s="220"/>
      <c r="I129" s="219"/>
      <c r="J129" s="221"/>
    </row>
    <row r="130" spans="1:10" x14ac:dyDescent="0.25">
      <c r="A130" s="215" t="str">
        <f>IF(B130="","",MAX($A$109:A129)+1)</f>
        <v/>
      </c>
      <c r="B130" s="216" t="str">
        <f t="shared" si="9"/>
        <v/>
      </c>
      <c r="C130" s="123"/>
      <c r="D130" s="233"/>
      <c r="E130" s="224" t="str">
        <f t="shared" si="10"/>
        <v/>
      </c>
      <c r="F130" s="216" t="str">
        <f t="shared" si="11"/>
        <v/>
      </c>
      <c r="G130" s="229"/>
      <c r="H130" s="230"/>
      <c r="I130" s="229"/>
      <c r="J130" s="231"/>
    </row>
    <row r="131" spans="1:10" x14ac:dyDescent="0.25">
      <c r="A131" s="215" t="str">
        <f>IF(B131="","",MAX($A$109:A130)+1)</f>
        <v/>
      </c>
      <c r="B131" s="242" t="str">
        <f t="shared" si="9"/>
        <v/>
      </c>
      <c r="C131" s="123"/>
      <c r="D131" s="233"/>
      <c r="E131" s="224" t="str">
        <f t="shared" si="10"/>
        <v/>
      </c>
      <c r="F131" s="242" t="str">
        <f t="shared" si="11"/>
        <v/>
      </c>
      <c r="G131" s="219"/>
      <c r="H131" s="220"/>
      <c r="I131" s="219"/>
      <c r="J131" s="221"/>
    </row>
    <row r="132" spans="1:10" ht="14.4" thickBot="1" x14ac:dyDescent="0.3">
      <c r="A132" s="234" t="str">
        <f>IF(B132="","",MAX($A$109:A131)+1)</f>
        <v/>
      </c>
      <c r="B132" s="235" t="str">
        <f t="shared" si="9"/>
        <v/>
      </c>
      <c r="C132" s="123"/>
      <c r="D132" s="233"/>
      <c r="E132" s="237" t="str">
        <f t="shared" si="10"/>
        <v/>
      </c>
      <c r="F132" s="242" t="str">
        <f t="shared" si="11"/>
        <v/>
      </c>
      <c r="G132" s="229"/>
      <c r="H132" s="230"/>
      <c r="I132" s="229"/>
      <c r="J132" s="231"/>
    </row>
    <row r="133" spans="1:10" ht="30" customHeight="1" thickBot="1" x14ac:dyDescent="0.3">
      <c r="A133" s="670" t="s">
        <v>205</v>
      </c>
      <c r="B133" s="670"/>
      <c r="C133" s="124"/>
      <c r="D133" s="125"/>
      <c r="E133" s="126"/>
      <c r="F133" s="668">
        <f>SUM(F76:G104,F110:G132)</f>
        <v>0</v>
      </c>
      <c r="G133" s="669"/>
      <c r="H133" s="244">
        <f>SUM(H76:H104,H110:H132)</f>
        <v>0</v>
      </c>
      <c r="I133" s="125"/>
      <c r="J133" s="127"/>
    </row>
    <row r="134" spans="1:10" ht="30" customHeight="1" thickBot="1" x14ac:dyDescent="0.3">
      <c r="A134" s="652" t="s">
        <v>66</v>
      </c>
      <c r="B134" s="653"/>
      <c r="C134" s="125"/>
      <c r="D134" s="126"/>
      <c r="E134" s="125"/>
      <c r="F134" s="668">
        <f>SUM(F64,F133)</f>
        <v>0</v>
      </c>
      <c r="G134" s="669"/>
      <c r="H134" s="244">
        <f>SUM(H64,H133)</f>
        <v>0</v>
      </c>
      <c r="I134" s="125"/>
      <c r="J134" s="126"/>
    </row>
    <row r="135" spans="1:10" ht="15" customHeight="1" x14ac:dyDescent="0.25">
      <c r="J135" s="117"/>
    </row>
    <row r="136" spans="1:10" ht="15" customHeight="1" x14ac:dyDescent="0.35">
      <c r="C136" s="88" t="s">
        <v>220</v>
      </c>
      <c r="E136" s="671" t="s">
        <v>195</v>
      </c>
      <c r="F136" s="671"/>
      <c r="G136" s="671"/>
      <c r="H136" s="671"/>
      <c r="I136" s="650" t="s">
        <v>222</v>
      </c>
      <c r="J136" s="650"/>
    </row>
    <row r="137" spans="1:10" ht="15" customHeight="1" x14ac:dyDescent="0.25">
      <c r="C137" s="116" t="s">
        <v>221</v>
      </c>
      <c r="I137" s="606" t="s">
        <v>194</v>
      </c>
      <c r="J137" s="651"/>
    </row>
    <row r="138" spans="1:10" ht="15" customHeight="1" x14ac:dyDescent="0.25">
      <c r="A138" s="159"/>
      <c r="B138" s="159"/>
      <c r="C138" s="159"/>
      <c r="D138" s="159"/>
      <c r="E138" s="159"/>
      <c r="F138" s="159"/>
      <c r="G138" s="159"/>
      <c r="H138" s="159"/>
      <c r="I138" s="159"/>
      <c r="J138" s="121"/>
    </row>
    <row r="151" spans="1:8" hidden="1" x14ac:dyDescent="0.25"/>
    <row r="152" spans="1:8" hidden="1" x14ac:dyDescent="0.25">
      <c r="A152" s="89"/>
      <c r="B152" s="90" t="s">
        <v>213</v>
      </c>
      <c r="C152" s="91" t="s">
        <v>304</v>
      </c>
      <c r="D152" s="74" t="str">
        <f>B152</f>
        <v>Индекс</v>
      </c>
      <c r="E152" s="91"/>
      <c r="F152" s="92" t="s">
        <v>305</v>
      </c>
      <c r="G152" s="92"/>
      <c r="H152" s="92" t="s">
        <v>306</v>
      </c>
    </row>
    <row r="153" spans="1:8" ht="26.4" hidden="1" x14ac:dyDescent="0.25">
      <c r="A153" s="93"/>
      <c r="B153" s="94" t="s">
        <v>296</v>
      </c>
      <c r="C153" s="95" t="s">
        <v>372</v>
      </c>
      <c r="D153" s="74" t="str">
        <f t="shared" ref="D153:D181" si="12">B153</f>
        <v>1.1.1.</v>
      </c>
      <c r="E153" s="96" t="s">
        <v>298</v>
      </c>
      <c r="F153" s="97">
        <v>18</v>
      </c>
      <c r="G153" s="97"/>
      <c r="H153" s="92">
        <v>50</v>
      </c>
    </row>
    <row r="154" spans="1:8" ht="26.4" hidden="1" x14ac:dyDescent="0.25">
      <c r="A154" s="93"/>
      <c r="B154" s="94" t="s">
        <v>297</v>
      </c>
      <c r="C154" s="95" t="s">
        <v>373</v>
      </c>
      <c r="D154" s="74" t="str">
        <f t="shared" si="12"/>
        <v>1.1.2.</v>
      </c>
      <c r="E154" s="96" t="s">
        <v>298</v>
      </c>
      <c r="F154" s="97">
        <v>6</v>
      </c>
      <c r="G154" s="97"/>
      <c r="H154" s="92">
        <v>150</v>
      </c>
    </row>
    <row r="155" spans="1:8" ht="26.4" hidden="1" x14ac:dyDescent="0.25">
      <c r="A155" s="93"/>
      <c r="B155" s="94" t="s">
        <v>374</v>
      </c>
      <c r="C155" s="95" t="s">
        <v>375</v>
      </c>
      <c r="D155" s="74" t="str">
        <f t="shared" si="12"/>
        <v>1.2.1.</v>
      </c>
      <c r="E155" s="96" t="s">
        <v>298</v>
      </c>
      <c r="F155" s="97">
        <v>12</v>
      </c>
      <c r="G155" s="97"/>
      <c r="H155" s="92">
        <v>100</v>
      </c>
    </row>
    <row r="156" spans="1:8" ht="26.4" hidden="1" x14ac:dyDescent="0.25">
      <c r="A156" s="93"/>
      <c r="B156" s="94" t="s">
        <v>376</v>
      </c>
      <c r="C156" s="95" t="s">
        <v>377</v>
      </c>
      <c r="D156" s="74" t="str">
        <f t="shared" si="12"/>
        <v>1.2.2.</v>
      </c>
      <c r="E156" s="96" t="s">
        <v>298</v>
      </c>
      <c r="F156" s="97">
        <v>4</v>
      </c>
      <c r="G156" s="97"/>
      <c r="H156" s="97"/>
    </row>
    <row r="157" spans="1:8" hidden="1" x14ac:dyDescent="0.25">
      <c r="A157" s="93"/>
      <c r="B157" s="94" t="s">
        <v>378</v>
      </c>
      <c r="C157" s="95" t="s">
        <v>379</v>
      </c>
      <c r="D157" s="74" t="str">
        <f t="shared" si="12"/>
        <v>1.3.1.</v>
      </c>
      <c r="E157" s="96" t="s">
        <v>298</v>
      </c>
      <c r="F157" s="92">
        <v>60</v>
      </c>
      <c r="G157" s="92"/>
      <c r="H157" s="92"/>
    </row>
    <row r="158" spans="1:8" ht="26.4" hidden="1" x14ac:dyDescent="0.25">
      <c r="A158" s="93"/>
      <c r="B158" s="94" t="s">
        <v>380</v>
      </c>
      <c r="C158" s="95" t="s">
        <v>381</v>
      </c>
      <c r="D158" s="74" t="str">
        <f t="shared" si="12"/>
        <v>1.3.2.</v>
      </c>
      <c r="E158" s="96" t="s">
        <v>298</v>
      </c>
      <c r="F158" s="97">
        <v>50</v>
      </c>
      <c r="G158" s="97"/>
      <c r="H158" s="92"/>
    </row>
    <row r="159" spans="1:8" ht="26.4" hidden="1" x14ac:dyDescent="0.25">
      <c r="A159" s="93"/>
      <c r="B159" s="94" t="s">
        <v>382</v>
      </c>
      <c r="C159" s="95" t="s">
        <v>383</v>
      </c>
      <c r="D159" s="74" t="str">
        <f t="shared" si="12"/>
        <v>1.3.3.</v>
      </c>
      <c r="E159" s="96" t="s">
        <v>298</v>
      </c>
      <c r="F159" s="92">
        <v>30</v>
      </c>
      <c r="G159" s="92"/>
      <c r="H159" s="92"/>
    </row>
    <row r="160" spans="1:8" ht="26.4" hidden="1" x14ac:dyDescent="0.25">
      <c r="A160" s="93"/>
      <c r="B160" s="94" t="s">
        <v>299</v>
      </c>
      <c r="C160" s="95" t="s">
        <v>384</v>
      </c>
      <c r="D160" s="74" t="str">
        <f t="shared" si="12"/>
        <v>1.3.4.</v>
      </c>
      <c r="E160" s="96" t="s">
        <v>298</v>
      </c>
      <c r="F160" s="92">
        <v>6</v>
      </c>
      <c r="G160" s="92"/>
      <c r="H160" s="92">
        <v>90</v>
      </c>
    </row>
    <row r="161" spans="1:8" ht="26.4" hidden="1" x14ac:dyDescent="0.25">
      <c r="A161" s="98"/>
      <c r="B161" s="94" t="s">
        <v>385</v>
      </c>
      <c r="C161" s="99" t="s">
        <v>386</v>
      </c>
      <c r="D161" s="74" t="str">
        <f t="shared" si="12"/>
        <v>1.4.</v>
      </c>
      <c r="E161" s="92" t="s">
        <v>298</v>
      </c>
      <c r="F161" s="92">
        <v>30</v>
      </c>
      <c r="G161" s="92"/>
      <c r="H161" s="92">
        <v>150</v>
      </c>
    </row>
    <row r="162" spans="1:8" hidden="1" x14ac:dyDescent="0.25">
      <c r="A162" s="98"/>
      <c r="B162" s="94" t="s">
        <v>387</v>
      </c>
      <c r="C162" s="99" t="s">
        <v>388</v>
      </c>
      <c r="D162" s="74" t="str">
        <f t="shared" si="12"/>
        <v>1.5.1.</v>
      </c>
      <c r="E162" s="92" t="s">
        <v>298</v>
      </c>
      <c r="F162" s="97">
        <v>9</v>
      </c>
      <c r="G162" s="97"/>
      <c r="H162" s="97">
        <v>100</v>
      </c>
    </row>
    <row r="163" spans="1:8" hidden="1" x14ac:dyDescent="0.25">
      <c r="A163" s="98"/>
      <c r="B163" s="94" t="s">
        <v>389</v>
      </c>
      <c r="C163" s="95" t="s">
        <v>390</v>
      </c>
      <c r="D163" s="74" t="str">
        <f t="shared" si="12"/>
        <v>1.5.2.</v>
      </c>
      <c r="E163" s="96" t="s">
        <v>298</v>
      </c>
      <c r="F163" s="97">
        <v>3</v>
      </c>
      <c r="G163" s="97"/>
      <c r="H163" s="97"/>
    </row>
    <row r="164" spans="1:8" hidden="1" x14ac:dyDescent="0.25">
      <c r="A164" s="98"/>
      <c r="B164" s="94" t="s">
        <v>391</v>
      </c>
      <c r="C164" s="95" t="s">
        <v>313</v>
      </c>
      <c r="D164" s="74" t="str">
        <f t="shared" si="12"/>
        <v>1.6.</v>
      </c>
      <c r="E164" s="96" t="s">
        <v>298</v>
      </c>
      <c r="F164" s="97">
        <v>12</v>
      </c>
      <c r="G164" s="97"/>
      <c r="H164" s="97">
        <v>60</v>
      </c>
    </row>
    <row r="165" spans="1:8" hidden="1" x14ac:dyDescent="0.25">
      <c r="A165" s="98"/>
      <c r="B165" s="100" t="s">
        <v>392</v>
      </c>
      <c r="C165" s="95" t="s">
        <v>314</v>
      </c>
      <c r="D165" s="74" t="str">
        <f t="shared" si="12"/>
        <v>1.7.</v>
      </c>
      <c r="E165" s="96" t="s">
        <v>298</v>
      </c>
      <c r="F165" s="101">
        <v>6</v>
      </c>
      <c r="G165" s="102"/>
      <c r="H165" s="97">
        <v>30</v>
      </c>
    </row>
    <row r="166" spans="1:8" hidden="1" x14ac:dyDescent="0.25">
      <c r="A166" s="98"/>
      <c r="B166" s="94" t="s">
        <v>393</v>
      </c>
      <c r="C166" s="95" t="s">
        <v>315</v>
      </c>
      <c r="D166" s="74" t="str">
        <f t="shared" si="12"/>
        <v>1.8.</v>
      </c>
      <c r="E166" s="96" t="s">
        <v>298</v>
      </c>
      <c r="F166" s="92">
        <v>3</v>
      </c>
      <c r="G166" s="92"/>
      <c r="H166" s="92">
        <v>24</v>
      </c>
    </row>
    <row r="167" spans="1:8" ht="26.4" hidden="1" x14ac:dyDescent="0.25">
      <c r="A167" s="98"/>
      <c r="B167" s="94" t="s">
        <v>394</v>
      </c>
      <c r="C167" s="95" t="s">
        <v>395</v>
      </c>
      <c r="D167" s="74" t="str">
        <f t="shared" si="12"/>
        <v>1.9.1.</v>
      </c>
      <c r="E167" s="96" t="s">
        <v>298</v>
      </c>
      <c r="F167" s="92">
        <v>6</v>
      </c>
      <c r="G167" s="92"/>
      <c r="H167" s="92">
        <v>24</v>
      </c>
    </row>
    <row r="168" spans="1:8" ht="26.4" hidden="1" x14ac:dyDescent="0.25">
      <c r="A168" s="98"/>
      <c r="B168" s="94" t="s">
        <v>396</v>
      </c>
      <c r="C168" s="95" t="s">
        <v>397</v>
      </c>
      <c r="D168" s="74" t="str">
        <f t="shared" si="12"/>
        <v>1.9.2.</v>
      </c>
      <c r="E168" s="96" t="s">
        <v>298</v>
      </c>
      <c r="F168" s="92">
        <v>10</v>
      </c>
      <c r="G168" s="92"/>
      <c r="H168" s="92">
        <v>48</v>
      </c>
    </row>
    <row r="169" spans="1:8" ht="26.4" hidden="1" x14ac:dyDescent="0.25">
      <c r="A169" s="98"/>
      <c r="B169" s="100" t="s">
        <v>399</v>
      </c>
      <c r="C169" s="95" t="s">
        <v>398</v>
      </c>
      <c r="D169" s="74" t="str">
        <f t="shared" si="12"/>
        <v>1.10.1.</v>
      </c>
      <c r="E169" s="96" t="s">
        <v>298</v>
      </c>
      <c r="F169" s="92">
        <v>2</v>
      </c>
      <c r="G169" s="92"/>
      <c r="H169" s="92">
        <v>24</v>
      </c>
    </row>
    <row r="170" spans="1:8" ht="26.4" hidden="1" x14ac:dyDescent="0.25">
      <c r="A170" s="98"/>
      <c r="B170" s="94" t="s">
        <v>400</v>
      </c>
      <c r="C170" s="95" t="s">
        <v>401</v>
      </c>
      <c r="D170" s="74" t="str">
        <f t="shared" si="12"/>
        <v>1.10.2.</v>
      </c>
      <c r="E170" s="96" t="s">
        <v>298</v>
      </c>
      <c r="F170" s="92">
        <v>3</v>
      </c>
      <c r="G170" s="92"/>
      <c r="H170" s="92"/>
    </row>
    <row r="171" spans="1:8" hidden="1" x14ac:dyDescent="0.25">
      <c r="A171" s="98"/>
      <c r="B171" s="94" t="s">
        <v>402</v>
      </c>
      <c r="C171" s="95" t="s">
        <v>403</v>
      </c>
      <c r="D171" s="74" t="str">
        <f t="shared" si="12"/>
        <v>1.11.</v>
      </c>
      <c r="E171" s="96"/>
      <c r="F171" s="97"/>
      <c r="G171" s="97"/>
      <c r="H171" s="97"/>
    </row>
    <row r="172" spans="1:8" ht="26.4" hidden="1" x14ac:dyDescent="0.25">
      <c r="A172" s="98"/>
      <c r="B172" s="94" t="s">
        <v>404</v>
      </c>
      <c r="C172" s="95" t="s">
        <v>405</v>
      </c>
      <c r="D172" s="74" t="str">
        <f t="shared" si="12"/>
        <v>1.11.1.1.</v>
      </c>
      <c r="E172" s="96" t="s">
        <v>298</v>
      </c>
      <c r="F172" s="92">
        <v>18</v>
      </c>
      <c r="G172" s="92"/>
      <c r="H172" s="92"/>
    </row>
    <row r="173" spans="1:8" ht="26.4" hidden="1" x14ac:dyDescent="0.25">
      <c r="A173" s="98"/>
      <c r="B173" s="94" t="s">
        <v>406</v>
      </c>
      <c r="C173" s="95" t="s">
        <v>407</v>
      </c>
      <c r="D173" s="74" t="str">
        <f t="shared" si="12"/>
        <v>1.11.1.2.</v>
      </c>
      <c r="E173" s="102" t="s">
        <v>298</v>
      </c>
      <c r="F173" s="97">
        <v>4</v>
      </c>
      <c r="G173" s="97"/>
      <c r="H173" s="97">
        <v>500</v>
      </c>
    </row>
    <row r="174" spans="1:8" ht="26.4" hidden="1" x14ac:dyDescent="0.25">
      <c r="A174" s="98"/>
      <c r="B174" s="94" t="s">
        <v>410</v>
      </c>
      <c r="C174" s="95" t="s">
        <v>409</v>
      </c>
      <c r="D174" s="74" t="str">
        <f t="shared" si="12"/>
        <v>1.11.1.3.</v>
      </c>
      <c r="E174" s="96" t="s">
        <v>298</v>
      </c>
      <c r="F174" s="97">
        <v>12</v>
      </c>
      <c r="G174" s="97"/>
      <c r="H174" s="97">
        <v>500</v>
      </c>
    </row>
    <row r="175" spans="1:8" ht="26.4" hidden="1" x14ac:dyDescent="0.25">
      <c r="A175" s="93"/>
      <c r="B175" s="94" t="s">
        <v>408</v>
      </c>
      <c r="C175" s="95" t="s">
        <v>411</v>
      </c>
      <c r="D175" s="74" t="str">
        <f t="shared" si="12"/>
        <v>1.11.1.4.</v>
      </c>
      <c r="E175" s="96"/>
      <c r="F175" s="97"/>
      <c r="G175" s="97"/>
      <c r="H175" s="97">
        <v>100</v>
      </c>
    </row>
    <row r="176" spans="1:8" ht="39.6" hidden="1" x14ac:dyDescent="0.25">
      <c r="A176" s="93"/>
      <c r="B176" s="94" t="s">
        <v>412</v>
      </c>
      <c r="C176" s="95" t="s">
        <v>413</v>
      </c>
      <c r="D176" s="74" t="str">
        <f t="shared" si="12"/>
        <v>1.11.2.1.</v>
      </c>
      <c r="E176" s="96" t="s">
        <v>298</v>
      </c>
      <c r="F176" s="92">
        <v>10</v>
      </c>
      <c r="G176" s="92"/>
      <c r="H176" s="92"/>
    </row>
    <row r="177" spans="1:8" ht="26.4" hidden="1" x14ac:dyDescent="0.25">
      <c r="A177" s="93"/>
      <c r="B177" s="94" t="s">
        <v>416</v>
      </c>
      <c r="C177" s="95" t="s">
        <v>414</v>
      </c>
      <c r="D177" s="74" t="str">
        <f t="shared" si="12"/>
        <v>1.11.2.2.</v>
      </c>
      <c r="E177" s="103"/>
      <c r="F177" s="92"/>
      <c r="G177" s="92"/>
      <c r="H177" s="92"/>
    </row>
    <row r="178" spans="1:8" ht="26.4" hidden="1" x14ac:dyDescent="0.25">
      <c r="A178" s="93"/>
      <c r="B178" s="104" t="s">
        <v>417</v>
      </c>
      <c r="C178" s="105" t="s">
        <v>415</v>
      </c>
      <c r="D178" s="74" t="str">
        <f t="shared" si="12"/>
        <v>1.11.2.3.</v>
      </c>
      <c r="E178" s="97" t="s">
        <v>298</v>
      </c>
      <c r="F178" s="97">
        <v>10</v>
      </c>
      <c r="G178" s="92"/>
      <c r="H178" s="92"/>
    </row>
    <row r="179" spans="1:8" hidden="1" x14ac:dyDescent="0.25">
      <c r="A179" s="93"/>
      <c r="B179" s="104" t="s">
        <v>418</v>
      </c>
      <c r="C179" s="105" t="s">
        <v>419</v>
      </c>
      <c r="D179" s="74" t="str">
        <f t="shared" si="12"/>
        <v>1.11.3.1.</v>
      </c>
      <c r="E179" s="97" t="s">
        <v>298</v>
      </c>
      <c r="F179" s="97">
        <v>60</v>
      </c>
      <c r="G179" s="92"/>
      <c r="H179" s="92"/>
    </row>
    <row r="180" spans="1:8" hidden="1" x14ac:dyDescent="0.25">
      <c r="A180" s="93"/>
      <c r="B180" s="104" t="s">
        <v>420</v>
      </c>
      <c r="C180" s="105" t="s">
        <v>421</v>
      </c>
      <c r="D180" s="74" t="str">
        <f t="shared" si="12"/>
        <v>1.11.3.2.</v>
      </c>
      <c r="E180" s="97" t="s">
        <v>298</v>
      </c>
      <c r="F180" s="97">
        <v>10</v>
      </c>
      <c r="G180" s="92"/>
      <c r="H180" s="92"/>
    </row>
    <row r="181" spans="1:8" hidden="1" x14ac:dyDescent="0.25">
      <c r="A181" s="93"/>
      <c r="B181" s="106" t="s">
        <v>422</v>
      </c>
      <c r="C181" s="105" t="s">
        <v>316</v>
      </c>
      <c r="D181" s="74" t="str">
        <f t="shared" si="12"/>
        <v>1.11.4.1.</v>
      </c>
      <c r="E181" s="97" t="s">
        <v>298</v>
      </c>
      <c r="F181" s="97">
        <v>2</v>
      </c>
      <c r="G181" s="107"/>
      <c r="H181" s="107"/>
    </row>
    <row r="182" spans="1:8" hidden="1" x14ac:dyDescent="0.25">
      <c r="A182" s="93"/>
      <c r="B182" s="94" t="s">
        <v>423</v>
      </c>
      <c r="C182" s="105" t="s">
        <v>317</v>
      </c>
      <c r="D182" s="74" t="str">
        <f>B182</f>
        <v>1.11.4.2.</v>
      </c>
      <c r="E182" s="96" t="s">
        <v>298</v>
      </c>
      <c r="F182" s="108">
        <v>12</v>
      </c>
      <c r="G182" s="108"/>
      <c r="H182" s="108">
        <v>20</v>
      </c>
    </row>
    <row r="183" spans="1:8" hidden="1" x14ac:dyDescent="0.25">
      <c r="A183" s="93"/>
      <c r="B183" s="94" t="s">
        <v>424</v>
      </c>
      <c r="C183" s="105" t="s">
        <v>318</v>
      </c>
      <c r="D183" s="74" t="str">
        <f>B183</f>
        <v>1.11.4.3.</v>
      </c>
      <c r="E183" s="96" t="s">
        <v>298</v>
      </c>
      <c r="F183" s="108">
        <v>2</v>
      </c>
      <c r="G183" s="108"/>
      <c r="H183" s="108">
        <v>20</v>
      </c>
    </row>
    <row r="184" spans="1:8" hidden="1" x14ac:dyDescent="0.25">
      <c r="A184" s="93"/>
      <c r="B184" s="94" t="s">
        <v>425</v>
      </c>
      <c r="C184" s="95" t="s">
        <v>426</v>
      </c>
      <c r="D184" s="74" t="str">
        <f t="shared" ref="D184:D247" si="13">B184</f>
        <v>1.11.5.1.</v>
      </c>
      <c r="E184" s="96" t="s">
        <v>298</v>
      </c>
      <c r="F184" s="108">
        <v>30</v>
      </c>
      <c r="G184" s="108"/>
      <c r="H184" s="108">
        <v>20</v>
      </c>
    </row>
    <row r="185" spans="1:8" hidden="1" x14ac:dyDescent="0.25">
      <c r="A185" s="93"/>
      <c r="B185" s="94" t="s">
        <v>427</v>
      </c>
      <c r="C185" s="95" t="s">
        <v>428</v>
      </c>
      <c r="D185" s="74" t="str">
        <f t="shared" si="13"/>
        <v>1.11.5.2.</v>
      </c>
      <c r="E185" s="96" t="s">
        <v>298</v>
      </c>
      <c r="F185" s="108">
        <v>6</v>
      </c>
      <c r="G185" s="108"/>
      <c r="H185" s="108"/>
    </row>
    <row r="186" spans="1:8" hidden="1" x14ac:dyDescent="0.25">
      <c r="A186" s="93"/>
      <c r="B186" s="94" t="s">
        <v>429</v>
      </c>
      <c r="C186" s="95" t="s">
        <v>430</v>
      </c>
      <c r="D186" s="74" t="str">
        <f t="shared" si="13"/>
        <v>1.12.1.</v>
      </c>
      <c r="E186" s="96" t="s">
        <v>298</v>
      </c>
      <c r="F186" s="108">
        <v>6</v>
      </c>
      <c r="G186" s="108"/>
      <c r="H186" s="108">
        <v>30</v>
      </c>
    </row>
    <row r="187" spans="1:8" hidden="1" x14ac:dyDescent="0.25">
      <c r="A187" s="93"/>
      <c r="B187" s="100" t="s">
        <v>432</v>
      </c>
      <c r="C187" s="95" t="s">
        <v>431</v>
      </c>
      <c r="D187" s="74" t="str">
        <f t="shared" si="13"/>
        <v>1.12.2.1.</v>
      </c>
      <c r="E187" s="96" t="s">
        <v>298</v>
      </c>
      <c r="F187" s="108">
        <v>12</v>
      </c>
      <c r="G187" s="108"/>
      <c r="H187" s="108"/>
    </row>
    <row r="188" spans="1:8" hidden="1" x14ac:dyDescent="0.25">
      <c r="A188" s="93"/>
      <c r="B188" s="94" t="s">
        <v>433</v>
      </c>
      <c r="C188" s="95" t="s">
        <v>434</v>
      </c>
      <c r="D188" s="74" t="str">
        <f t="shared" si="13"/>
        <v>1.12.2.2.</v>
      </c>
      <c r="E188" s="96" t="s">
        <v>298</v>
      </c>
      <c r="F188" s="108">
        <v>30</v>
      </c>
      <c r="G188" s="108"/>
      <c r="H188" s="108"/>
    </row>
    <row r="189" spans="1:8" hidden="1" x14ac:dyDescent="0.25">
      <c r="A189" s="93"/>
      <c r="B189" s="94" t="s">
        <v>435</v>
      </c>
      <c r="C189" s="95" t="s">
        <v>436</v>
      </c>
      <c r="D189" s="74" t="str">
        <f t="shared" si="13"/>
        <v>1.12.2.3.</v>
      </c>
      <c r="E189" s="96" t="s">
        <v>298</v>
      </c>
      <c r="F189" s="108">
        <v>20</v>
      </c>
      <c r="G189" s="108"/>
      <c r="H189" s="108"/>
    </row>
    <row r="190" spans="1:8" hidden="1" x14ac:dyDescent="0.25">
      <c r="A190" s="93"/>
      <c r="B190" s="94" t="s">
        <v>437</v>
      </c>
      <c r="C190" s="95" t="s">
        <v>438</v>
      </c>
      <c r="D190" s="74" t="str">
        <f t="shared" si="13"/>
        <v>1.13.1.</v>
      </c>
      <c r="E190" s="96" t="s">
        <v>298</v>
      </c>
      <c r="F190" s="108">
        <v>12</v>
      </c>
      <c r="G190" s="108"/>
      <c r="H190" s="108"/>
    </row>
    <row r="191" spans="1:8" ht="26.4" hidden="1" x14ac:dyDescent="0.25">
      <c r="A191" s="93"/>
      <c r="B191" s="94" t="s">
        <v>439</v>
      </c>
      <c r="C191" s="95" t="s">
        <v>319</v>
      </c>
      <c r="D191" s="74" t="str">
        <f t="shared" si="13"/>
        <v>1.13.2.</v>
      </c>
      <c r="E191" s="96" t="s">
        <v>298</v>
      </c>
      <c r="F191" s="108">
        <v>30</v>
      </c>
      <c r="G191" s="108"/>
      <c r="H191" s="108"/>
    </row>
    <row r="192" spans="1:8" ht="26.4" hidden="1" x14ac:dyDescent="0.25">
      <c r="A192" s="93"/>
      <c r="B192" s="94" t="s">
        <v>440</v>
      </c>
      <c r="C192" s="95" t="s">
        <v>320</v>
      </c>
      <c r="D192" s="74" t="str">
        <f t="shared" si="13"/>
        <v>1.13.3.</v>
      </c>
      <c r="E192" s="96" t="s">
        <v>298</v>
      </c>
      <c r="F192" s="108">
        <v>30</v>
      </c>
      <c r="G192" s="108"/>
      <c r="H192" s="108"/>
    </row>
    <row r="193" spans="1:8" hidden="1" x14ac:dyDescent="0.25">
      <c r="A193" s="93"/>
      <c r="B193" s="94" t="s">
        <v>441</v>
      </c>
      <c r="C193" s="95" t="s">
        <v>321</v>
      </c>
      <c r="D193" s="74" t="str">
        <f t="shared" si="13"/>
        <v>1.14.1.</v>
      </c>
      <c r="E193" s="96" t="s">
        <v>298</v>
      </c>
      <c r="F193" s="108">
        <v>30</v>
      </c>
      <c r="G193" s="108"/>
      <c r="H193" s="108"/>
    </row>
    <row r="194" spans="1:8" hidden="1" x14ac:dyDescent="0.25">
      <c r="A194" s="93"/>
      <c r="B194" s="94" t="s">
        <v>442</v>
      </c>
      <c r="C194" s="95" t="s">
        <v>322</v>
      </c>
      <c r="D194" s="74" t="str">
        <f t="shared" si="13"/>
        <v>1.14.2.</v>
      </c>
      <c r="E194" s="96" t="s">
        <v>298</v>
      </c>
      <c r="F194" s="108">
        <v>6</v>
      </c>
      <c r="G194" s="108"/>
      <c r="H194" s="108"/>
    </row>
    <row r="195" spans="1:8" ht="26.4" hidden="1" x14ac:dyDescent="0.25">
      <c r="A195" s="93"/>
      <c r="B195" s="94" t="s">
        <v>443</v>
      </c>
      <c r="C195" s="95" t="s">
        <v>323</v>
      </c>
      <c r="D195" s="74" t="str">
        <f t="shared" si="13"/>
        <v>1.14.3.</v>
      </c>
      <c r="E195" s="96" t="s">
        <v>298</v>
      </c>
      <c r="F195" s="108">
        <v>20</v>
      </c>
      <c r="G195" s="108"/>
      <c r="H195" s="108"/>
    </row>
    <row r="196" spans="1:8" ht="26.4" hidden="1" x14ac:dyDescent="0.25">
      <c r="A196" s="93"/>
      <c r="B196" s="94" t="s">
        <v>444</v>
      </c>
      <c r="C196" s="95" t="s">
        <v>324</v>
      </c>
      <c r="D196" s="74" t="str">
        <f t="shared" si="13"/>
        <v>1.14.4.</v>
      </c>
      <c r="E196" s="96" t="s">
        <v>298</v>
      </c>
      <c r="F196" s="108">
        <v>20</v>
      </c>
      <c r="G196" s="108"/>
      <c r="H196" s="108">
        <v>30</v>
      </c>
    </row>
    <row r="197" spans="1:8" hidden="1" x14ac:dyDescent="0.25">
      <c r="A197" s="93"/>
      <c r="B197" s="94" t="s">
        <v>447</v>
      </c>
      <c r="C197" s="95" t="s">
        <v>445</v>
      </c>
      <c r="D197" s="74" t="str">
        <f t="shared" si="13"/>
        <v>1.15.1.1.</v>
      </c>
      <c r="E197" s="96" t="s">
        <v>298</v>
      </c>
      <c r="F197" s="108">
        <v>8</v>
      </c>
      <c r="G197" s="108"/>
      <c r="H197" s="108"/>
    </row>
    <row r="198" spans="1:8" hidden="1" x14ac:dyDescent="0.25">
      <c r="A198" s="93"/>
      <c r="B198" s="94" t="s">
        <v>446</v>
      </c>
      <c r="C198" s="95" t="s">
        <v>448</v>
      </c>
      <c r="D198" s="74" t="str">
        <f t="shared" si="13"/>
        <v>1.15.1.2.</v>
      </c>
      <c r="E198" s="96" t="s">
        <v>298</v>
      </c>
      <c r="F198" s="108">
        <v>4</v>
      </c>
      <c r="G198" s="108"/>
      <c r="H198" s="108"/>
    </row>
    <row r="199" spans="1:8" ht="26.4" hidden="1" x14ac:dyDescent="0.25">
      <c r="A199" s="93"/>
      <c r="B199" s="94" t="s">
        <v>449</v>
      </c>
      <c r="C199" s="95" t="s">
        <v>450</v>
      </c>
      <c r="D199" s="74" t="str">
        <f t="shared" si="13"/>
        <v>1.15.2.1.</v>
      </c>
      <c r="E199" s="96" t="s">
        <v>298</v>
      </c>
      <c r="F199" s="108">
        <v>12</v>
      </c>
      <c r="G199" s="108"/>
      <c r="H199" s="108"/>
    </row>
    <row r="200" spans="1:8" ht="26.4" hidden="1" x14ac:dyDescent="0.25">
      <c r="A200" s="93"/>
      <c r="B200" s="94" t="s">
        <v>451</v>
      </c>
      <c r="C200" s="95" t="s">
        <v>452</v>
      </c>
      <c r="D200" s="74" t="str">
        <f t="shared" si="13"/>
        <v>1.15.2.2.</v>
      </c>
      <c r="E200" s="96" t="s">
        <v>298</v>
      </c>
      <c r="F200" s="108">
        <v>4</v>
      </c>
      <c r="G200" s="108"/>
      <c r="H200" s="108"/>
    </row>
    <row r="201" spans="1:8" hidden="1" x14ac:dyDescent="0.25">
      <c r="A201" s="93"/>
      <c r="B201" s="94" t="s">
        <v>453</v>
      </c>
      <c r="C201" s="95" t="s">
        <v>325</v>
      </c>
      <c r="D201" s="74" t="str">
        <f t="shared" si="13"/>
        <v>1.15.3.</v>
      </c>
      <c r="E201" s="96" t="s">
        <v>298</v>
      </c>
      <c r="F201" s="108">
        <v>0.33</v>
      </c>
      <c r="G201" s="108"/>
      <c r="H201" s="108"/>
    </row>
    <row r="202" spans="1:8" hidden="1" x14ac:dyDescent="0.25">
      <c r="A202" s="93"/>
      <c r="B202" s="94" t="s">
        <v>454</v>
      </c>
      <c r="C202" s="95" t="s">
        <v>455</v>
      </c>
      <c r="D202" s="74" t="str">
        <f t="shared" si="13"/>
        <v>1.15.4.1.</v>
      </c>
      <c r="E202" s="96" t="s">
        <v>298</v>
      </c>
      <c r="F202" s="108">
        <v>18</v>
      </c>
      <c r="G202" s="108"/>
      <c r="H202" s="108"/>
    </row>
    <row r="203" spans="1:8" ht="26.4" hidden="1" x14ac:dyDescent="0.25">
      <c r="A203" s="93"/>
      <c r="B203" s="94" t="s">
        <v>456</v>
      </c>
      <c r="C203" s="95" t="s">
        <v>457</v>
      </c>
      <c r="D203" s="74" t="str">
        <f t="shared" si="13"/>
        <v>1.15.4.2.</v>
      </c>
      <c r="E203" s="96" t="s">
        <v>298</v>
      </c>
      <c r="F203" s="108">
        <v>6</v>
      </c>
      <c r="G203" s="108"/>
      <c r="H203" s="108"/>
    </row>
    <row r="204" spans="1:8" ht="26.4" hidden="1" x14ac:dyDescent="0.25">
      <c r="A204" s="93"/>
      <c r="B204" s="94" t="s">
        <v>458</v>
      </c>
      <c r="C204" s="95" t="s">
        <v>459</v>
      </c>
      <c r="D204" s="74" t="str">
        <f t="shared" si="13"/>
        <v>1.16.1.</v>
      </c>
      <c r="E204" s="96" t="s">
        <v>298</v>
      </c>
      <c r="F204" s="108">
        <v>18</v>
      </c>
      <c r="G204" s="108"/>
      <c r="H204" s="108"/>
    </row>
    <row r="205" spans="1:8" ht="26.4" hidden="1" x14ac:dyDescent="0.25">
      <c r="A205" s="93"/>
      <c r="B205" s="94" t="s">
        <v>460</v>
      </c>
      <c r="C205" s="95" t="s">
        <v>461</v>
      </c>
      <c r="D205" s="74" t="str">
        <f t="shared" si="13"/>
        <v>1.16.2.</v>
      </c>
      <c r="E205" s="96" t="s">
        <v>298</v>
      </c>
      <c r="F205" s="108">
        <v>6</v>
      </c>
      <c r="G205" s="108"/>
      <c r="H205" s="108"/>
    </row>
    <row r="206" spans="1:8" hidden="1" x14ac:dyDescent="0.25">
      <c r="A206" s="93"/>
      <c r="B206" s="94" t="s">
        <v>462</v>
      </c>
      <c r="C206" s="95" t="s">
        <v>326</v>
      </c>
      <c r="D206" s="74" t="str">
        <f t="shared" si="13"/>
        <v>1.17.</v>
      </c>
      <c r="E206" s="96" t="s">
        <v>298</v>
      </c>
      <c r="F206" s="108">
        <v>4</v>
      </c>
      <c r="G206" s="108"/>
      <c r="H206" s="108"/>
    </row>
    <row r="207" spans="1:8" hidden="1" x14ac:dyDescent="0.25">
      <c r="A207" s="93"/>
      <c r="B207" s="94" t="s">
        <v>463</v>
      </c>
      <c r="C207" s="95" t="s">
        <v>327</v>
      </c>
      <c r="D207" s="74" t="str">
        <f t="shared" si="13"/>
        <v>1.18.1.</v>
      </c>
      <c r="E207" s="96" t="s">
        <v>298</v>
      </c>
      <c r="F207" s="108">
        <v>6</v>
      </c>
      <c r="G207" s="108"/>
      <c r="H207" s="108"/>
    </row>
    <row r="208" spans="1:8" hidden="1" x14ac:dyDescent="0.25">
      <c r="A208" s="93"/>
      <c r="B208" s="94" t="s">
        <v>464</v>
      </c>
      <c r="C208" s="95" t="s">
        <v>328</v>
      </c>
      <c r="D208" s="74" t="str">
        <f t="shared" si="13"/>
        <v>1.18.2.</v>
      </c>
      <c r="E208" s="96" t="s">
        <v>298</v>
      </c>
      <c r="F208" s="108">
        <v>60</v>
      </c>
      <c r="G208" s="108"/>
      <c r="H208" s="108"/>
    </row>
    <row r="209" spans="1:8" hidden="1" x14ac:dyDescent="0.25">
      <c r="A209" s="93"/>
      <c r="B209" s="94" t="s">
        <v>465</v>
      </c>
      <c r="C209" s="95" t="s">
        <v>329</v>
      </c>
      <c r="D209" s="74" t="str">
        <f t="shared" si="13"/>
        <v>1.18.3.</v>
      </c>
      <c r="E209" s="96" t="s">
        <v>298</v>
      </c>
      <c r="F209" s="108">
        <v>2</v>
      </c>
      <c r="G209" s="108"/>
      <c r="H209" s="108"/>
    </row>
    <row r="210" spans="1:8" ht="39.6" hidden="1" x14ac:dyDescent="0.25">
      <c r="A210" s="93"/>
      <c r="B210" s="94" t="s">
        <v>466</v>
      </c>
      <c r="C210" s="95" t="s">
        <v>330</v>
      </c>
      <c r="D210" s="74" t="str">
        <f t="shared" si="13"/>
        <v>1.18.4.</v>
      </c>
      <c r="E210" s="96" t="s">
        <v>298</v>
      </c>
      <c r="F210" s="109">
        <v>4</v>
      </c>
      <c r="G210" s="109"/>
      <c r="H210" s="109"/>
    </row>
    <row r="211" spans="1:8" hidden="1" x14ac:dyDescent="0.25">
      <c r="A211" s="93"/>
      <c r="B211" s="94" t="s">
        <v>467</v>
      </c>
      <c r="C211" s="110" t="s">
        <v>331</v>
      </c>
      <c r="D211" s="74" t="str">
        <f t="shared" si="13"/>
        <v>1.19.1.</v>
      </c>
      <c r="E211" s="96" t="s">
        <v>298</v>
      </c>
      <c r="F211" s="109">
        <v>60</v>
      </c>
      <c r="G211" s="109"/>
      <c r="H211" s="109"/>
    </row>
    <row r="212" spans="1:8" ht="26.4" hidden="1" x14ac:dyDescent="0.25">
      <c r="A212" s="93"/>
      <c r="B212" s="94" t="s">
        <v>468</v>
      </c>
      <c r="C212" s="110" t="s">
        <v>332</v>
      </c>
      <c r="D212" s="74" t="str">
        <f t="shared" si="13"/>
        <v>1.19.2.</v>
      </c>
      <c r="E212" s="96" t="s">
        <v>298</v>
      </c>
      <c r="F212" s="109">
        <v>40</v>
      </c>
      <c r="G212" s="109"/>
      <c r="H212" s="109"/>
    </row>
    <row r="213" spans="1:8" hidden="1" x14ac:dyDescent="0.25">
      <c r="A213" s="93"/>
      <c r="B213" s="94" t="s">
        <v>469</v>
      </c>
      <c r="C213" s="110" t="s">
        <v>333</v>
      </c>
      <c r="D213" s="74" t="str">
        <f t="shared" si="13"/>
        <v>1.20.</v>
      </c>
      <c r="E213" s="108" t="s">
        <v>298</v>
      </c>
      <c r="F213" s="109">
        <v>18</v>
      </c>
      <c r="G213" s="109"/>
      <c r="H213" s="109"/>
    </row>
    <row r="214" spans="1:8" hidden="1" x14ac:dyDescent="0.25">
      <c r="A214" s="93"/>
      <c r="B214" s="94" t="s">
        <v>470</v>
      </c>
      <c r="C214" s="110" t="s">
        <v>471</v>
      </c>
      <c r="D214" s="74" t="str">
        <f t="shared" si="13"/>
        <v>1.21.</v>
      </c>
      <c r="E214" s="108" t="s">
        <v>298</v>
      </c>
      <c r="F214" s="109">
        <v>1</v>
      </c>
      <c r="G214" s="109"/>
      <c r="H214" s="109"/>
    </row>
    <row r="215" spans="1:8" hidden="1" x14ac:dyDescent="0.25">
      <c r="A215" s="93"/>
      <c r="B215" s="94" t="s">
        <v>472</v>
      </c>
      <c r="C215" s="110" t="s">
        <v>473</v>
      </c>
      <c r="D215" s="74" t="str">
        <f t="shared" si="13"/>
        <v>1.22.</v>
      </c>
      <c r="E215" s="108" t="s">
        <v>298</v>
      </c>
      <c r="F215" s="109">
        <v>1</v>
      </c>
      <c r="G215" s="109"/>
      <c r="H215" s="109"/>
    </row>
    <row r="216" spans="1:8" hidden="1" x14ac:dyDescent="0.25">
      <c r="A216" s="93"/>
      <c r="B216" s="94" t="s">
        <v>474</v>
      </c>
      <c r="C216" s="110" t="s">
        <v>475</v>
      </c>
      <c r="D216" s="74" t="str">
        <f t="shared" si="13"/>
        <v>1.23.</v>
      </c>
      <c r="E216" s="108" t="s">
        <v>298</v>
      </c>
      <c r="F216" s="109">
        <v>1</v>
      </c>
      <c r="G216" s="109"/>
      <c r="H216" s="109">
        <v>12</v>
      </c>
    </row>
    <row r="217" spans="1:8" hidden="1" x14ac:dyDescent="0.25">
      <c r="A217" s="93"/>
      <c r="B217" s="94" t="s">
        <v>476</v>
      </c>
      <c r="C217" s="110" t="s">
        <v>307</v>
      </c>
      <c r="D217" s="74" t="str">
        <f t="shared" si="13"/>
        <v>1.24.</v>
      </c>
      <c r="E217" s="108" t="s">
        <v>298</v>
      </c>
      <c r="F217" s="109">
        <v>90</v>
      </c>
      <c r="G217" s="109"/>
      <c r="H217" s="109"/>
    </row>
    <row r="218" spans="1:8" ht="26.4" hidden="1" x14ac:dyDescent="0.25">
      <c r="A218" s="93"/>
      <c r="B218" s="94" t="s">
        <v>477</v>
      </c>
      <c r="C218" s="110" t="s">
        <v>478</v>
      </c>
      <c r="D218" s="74" t="str">
        <f t="shared" si="13"/>
        <v>1.25.</v>
      </c>
      <c r="E218" s="108" t="s">
        <v>298</v>
      </c>
      <c r="F218" s="109">
        <v>150</v>
      </c>
      <c r="G218" s="109"/>
      <c r="H218" s="109"/>
    </row>
    <row r="219" spans="1:8" ht="26.4" hidden="1" x14ac:dyDescent="0.25">
      <c r="A219" s="93"/>
      <c r="B219" s="94" t="s">
        <v>477</v>
      </c>
      <c r="C219" s="110" t="s">
        <v>479</v>
      </c>
      <c r="D219" s="74" t="str">
        <f t="shared" si="13"/>
        <v>1.25.</v>
      </c>
      <c r="E219" s="108" t="s">
        <v>298</v>
      </c>
      <c r="F219" s="109">
        <v>100</v>
      </c>
      <c r="G219" s="109"/>
      <c r="H219" s="109">
        <v>30</v>
      </c>
    </row>
    <row r="220" spans="1:8" ht="26.4" hidden="1" x14ac:dyDescent="0.25">
      <c r="A220" s="93"/>
      <c r="B220" s="94" t="s">
        <v>477</v>
      </c>
      <c r="C220" s="110" t="s">
        <v>480</v>
      </c>
      <c r="D220" s="74" t="str">
        <f t="shared" si="13"/>
        <v>1.25.</v>
      </c>
      <c r="E220" s="108" t="s">
        <v>298</v>
      </c>
      <c r="F220" s="109">
        <v>50</v>
      </c>
      <c r="G220" s="109"/>
      <c r="H220" s="109">
        <v>6</v>
      </c>
    </row>
    <row r="221" spans="1:8" hidden="1" x14ac:dyDescent="0.25">
      <c r="A221" s="93"/>
      <c r="B221" s="111" t="s">
        <v>481</v>
      </c>
      <c r="C221" s="110" t="s">
        <v>482</v>
      </c>
      <c r="D221" s="74" t="str">
        <f t="shared" si="13"/>
        <v>1.26.</v>
      </c>
      <c r="E221" s="108" t="s">
        <v>298</v>
      </c>
      <c r="F221" s="109">
        <v>100</v>
      </c>
      <c r="G221" s="109"/>
      <c r="H221" s="109"/>
    </row>
    <row r="222" spans="1:8" hidden="1" x14ac:dyDescent="0.25">
      <c r="A222" s="93"/>
      <c r="B222" s="94" t="s">
        <v>483</v>
      </c>
      <c r="C222" s="110" t="s">
        <v>484</v>
      </c>
      <c r="D222" s="74" t="str">
        <f t="shared" si="13"/>
        <v>1.27.</v>
      </c>
      <c r="E222" s="108" t="s">
        <v>298</v>
      </c>
      <c r="F222" s="109">
        <v>50</v>
      </c>
      <c r="G222" s="109"/>
      <c r="H222" s="109"/>
    </row>
    <row r="223" spans="1:8" hidden="1" x14ac:dyDescent="0.25">
      <c r="A223" s="93"/>
      <c r="B223" s="94" t="s">
        <v>485</v>
      </c>
      <c r="C223" s="110" t="s">
        <v>486</v>
      </c>
      <c r="D223" s="74" t="str">
        <f t="shared" si="13"/>
        <v>1.28.</v>
      </c>
      <c r="E223" s="108" t="s">
        <v>298</v>
      </c>
      <c r="F223" s="109">
        <v>1</v>
      </c>
      <c r="G223" s="109"/>
      <c r="H223" s="109">
        <v>18</v>
      </c>
    </row>
    <row r="224" spans="1:8" hidden="1" x14ac:dyDescent="0.25">
      <c r="A224" s="93"/>
      <c r="B224" s="94" t="s">
        <v>487</v>
      </c>
      <c r="C224" s="110" t="s">
        <v>488</v>
      </c>
      <c r="D224" s="74" t="str">
        <f t="shared" si="13"/>
        <v>1.29.</v>
      </c>
      <c r="E224" s="108" t="s">
        <v>298</v>
      </c>
      <c r="F224" s="109">
        <v>60</v>
      </c>
      <c r="G224" s="109"/>
      <c r="H224" s="109">
        <v>6</v>
      </c>
    </row>
    <row r="225" spans="1:8" hidden="1" x14ac:dyDescent="0.25">
      <c r="A225" s="93"/>
      <c r="B225" s="112" t="s">
        <v>489</v>
      </c>
      <c r="C225" s="96" t="s">
        <v>308</v>
      </c>
      <c r="D225" s="74" t="str">
        <f t="shared" si="13"/>
        <v>1.30.</v>
      </c>
      <c r="E225" s="108" t="s">
        <v>298</v>
      </c>
      <c r="F225" s="109">
        <v>30</v>
      </c>
      <c r="G225" s="109"/>
      <c r="H225" s="109"/>
    </row>
    <row r="226" spans="1:8" hidden="1" x14ac:dyDescent="0.25">
      <c r="A226" s="93"/>
      <c r="B226" s="112" t="s">
        <v>490</v>
      </c>
      <c r="C226" s="96" t="s">
        <v>309</v>
      </c>
      <c r="D226" s="74" t="str">
        <f t="shared" si="13"/>
        <v>1.31.</v>
      </c>
      <c r="E226" s="108" t="s">
        <v>298</v>
      </c>
      <c r="F226" s="109">
        <v>100</v>
      </c>
      <c r="G226" s="109"/>
      <c r="H226" s="109"/>
    </row>
    <row r="227" spans="1:8" hidden="1" x14ac:dyDescent="0.25">
      <c r="A227" s="93"/>
      <c r="B227" s="112" t="s">
        <v>491</v>
      </c>
      <c r="C227" s="96" t="s">
        <v>492</v>
      </c>
      <c r="D227" s="74" t="str">
        <f t="shared" si="13"/>
        <v>1.32.</v>
      </c>
      <c r="E227" s="108" t="s">
        <v>298</v>
      </c>
      <c r="F227" s="113">
        <v>1</v>
      </c>
      <c r="G227" s="109"/>
      <c r="H227" s="109"/>
    </row>
    <row r="228" spans="1:8" hidden="1" x14ac:dyDescent="0.25">
      <c r="A228" s="93"/>
      <c r="B228" s="112" t="s">
        <v>493</v>
      </c>
      <c r="C228" s="96" t="s">
        <v>310</v>
      </c>
      <c r="D228" s="74" t="str">
        <f t="shared" si="13"/>
        <v>1.33.</v>
      </c>
      <c r="E228" s="108" t="s">
        <v>298</v>
      </c>
      <c r="F228" s="109">
        <v>500</v>
      </c>
      <c r="G228" s="109"/>
      <c r="H228" s="109"/>
    </row>
    <row r="229" spans="1:8" hidden="1" x14ac:dyDescent="0.25">
      <c r="A229" s="93"/>
      <c r="B229" s="112" t="s">
        <v>494</v>
      </c>
      <c r="C229" s="96" t="s">
        <v>311</v>
      </c>
      <c r="D229" s="74" t="str">
        <f t="shared" si="13"/>
        <v>1.34.</v>
      </c>
      <c r="E229" s="108" t="s">
        <v>298</v>
      </c>
      <c r="F229" s="109">
        <v>500</v>
      </c>
      <c r="G229" s="109"/>
      <c r="H229" s="109"/>
    </row>
    <row r="230" spans="1:8" hidden="1" x14ac:dyDescent="0.25">
      <c r="A230" s="93"/>
      <c r="B230" s="94" t="s">
        <v>495</v>
      </c>
      <c r="C230" s="95" t="s">
        <v>312</v>
      </c>
      <c r="D230" s="74" t="str">
        <f t="shared" si="13"/>
        <v>1.35.</v>
      </c>
      <c r="E230" s="96" t="s">
        <v>298</v>
      </c>
      <c r="F230" s="108">
        <v>100</v>
      </c>
      <c r="G230" s="108"/>
      <c r="H230" s="108">
        <v>18</v>
      </c>
    </row>
    <row r="231" spans="1:8" ht="26.4" hidden="1" x14ac:dyDescent="0.25">
      <c r="A231" s="93"/>
      <c r="B231" s="94" t="s">
        <v>496</v>
      </c>
      <c r="C231" s="95" t="s">
        <v>497</v>
      </c>
      <c r="D231" s="74" t="str">
        <f t="shared" si="13"/>
        <v>1.36.</v>
      </c>
      <c r="E231" s="96" t="s">
        <v>298</v>
      </c>
      <c r="F231" s="108">
        <v>100</v>
      </c>
      <c r="G231" s="108"/>
      <c r="H231" s="108">
        <v>6</v>
      </c>
    </row>
    <row r="232" spans="1:8" ht="26.4" hidden="1" x14ac:dyDescent="0.25">
      <c r="A232" s="93"/>
      <c r="B232" s="94" t="s">
        <v>498</v>
      </c>
      <c r="C232" s="95" t="s">
        <v>499</v>
      </c>
      <c r="D232" s="74" t="str">
        <f t="shared" si="13"/>
        <v>1.37.</v>
      </c>
      <c r="E232" s="96" t="s">
        <v>298</v>
      </c>
      <c r="F232" s="108">
        <v>10</v>
      </c>
      <c r="G232" s="108"/>
      <c r="H232" s="108">
        <v>4</v>
      </c>
    </row>
    <row r="233" spans="1:8" hidden="1" x14ac:dyDescent="0.25">
      <c r="A233" s="93"/>
      <c r="B233" s="111" t="s">
        <v>500</v>
      </c>
      <c r="C233" s="95" t="s">
        <v>501</v>
      </c>
      <c r="D233" s="74" t="str">
        <f t="shared" si="13"/>
        <v>1.38.</v>
      </c>
      <c r="E233" s="96"/>
      <c r="F233" s="108"/>
      <c r="G233" s="108"/>
      <c r="H233" s="108">
        <v>6</v>
      </c>
    </row>
    <row r="234" spans="1:8" hidden="1" x14ac:dyDescent="0.25">
      <c r="A234" s="93"/>
      <c r="B234" s="94" t="s">
        <v>503</v>
      </c>
      <c r="C234" s="95" t="s">
        <v>502</v>
      </c>
      <c r="D234" s="74" t="str">
        <f t="shared" si="13"/>
        <v>1.38.1.1.</v>
      </c>
      <c r="E234" s="108" t="s">
        <v>298</v>
      </c>
      <c r="F234" s="109">
        <v>10</v>
      </c>
      <c r="G234" s="109"/>
      <c r="H234" s="109">
        <v>60</v>
      </c>
    </row>
    <row r="235" spans="1:8" hidden="1" x14ac:dyDescent="0.25">
      <c r="A235" s="93"/>
      <c r="B235" s="94" t="s">
        <v>504</v>
      </c>
      <c r="C235" s="95" t="s">
        <v>505</v>
      </c>
      <c r="D235" s="74" t="str">
        <f t="shared" si="13"/>
        <v>1.38.1.2.</v>
      </c>
      <c r="E235" s="108" t="s">
        <v>298</v>
      </c>
      <c r="F235" s="109">
        <v>5</v>
      </c>
      <c r="G235" s="109"/>
      <c r="H235" s="109"/>
    </row>
    <row r="236" spans="1:8" ht="26.4" hidden="1" x14ac:dyDescent="0.25">
      <c r="A236" s="93"/>
      <c r="B236" s="94" t="s">
        <v>506</v>
      </c>
      <c r="C236" s="95" t="s">
        <v>507</v>
      </c>
      <c r="D236" s="74" t="str">
        <f t="shared" si="13"/>
        <v>1.38.2.1.</v>
      </c>
      <c r="E236" s="108" t="s">
        <v>298</v>
      </c>
      <c r="F236" s="109">
        <v>2</v>
      </c>
      <c r="G236" s="109"/>
      <c r="H236" s="109"/>
    </row>
    <row r="237" spans="1:8" ht="26.4" hidden="1" x14ac:dyDescent="0.25">
      <c r="A237" s="93"/>
      <c r="B237" s="94" t="s">
        <v>508</v>
      </c>
      <c r="C237" s="95" t="s">
        <v>509</v>
      </c>
      <c r="D237" s="74" t="str">
        <f t="shared" si="13"/>
        <v>1.38.2.2.</v>
      </c>
      <c r="E237" s="108" t="s">
        <v>298</v>
      </c>
      <c r="F237" s="109">
        <v>1</v>
      </c>
      <c r="G237" s="109"/>
      <c r="H237" s="109">
        <v>60</v>
      </c>
    </row>
    <row r="238" spans="1:8" ht="26.4" hidden="1" x14ac:dyDescent="0.25">
      <c r="A238" s="93"/>
      <c r="B238" s="94" t="s">
        <v>510</v>
      </c>
      <c r="C238" s="95" t="s">
        <v>511</v>
      </c>
      <c r="D238" s="74" t="str">
        <f t="shared" si="13"/>
        <v>1.38.3.1.</v>
      </c>
      <c r="E238" s="108" t="s">
        <v>298</v>
      </c>
      <c r="F238" s="109">
        <v>3</v>
      </c>
      <c r="G238" s="109"/>
      <c r="H238" s="109">
        <v>40</v>
      </c>
    </row>
    <row r="239" spans="1:8" ht="26.4" hidden="1" x14ac:dyDescent="0.25">
      <c r="A239" s="93"/>
      <c r="B239" s="94" t="s">
        <v>512</v>
      </c>
      <c r="C239" s="95" t="s">
        <v>513</v>
      </c>
      <c r="D239" s="74" t="str">
        <f t="shared" si="13"/>
        <v>1.38.3.2.</v>
      </c>
      <c r="E239" s="108" t="s">
        <v>298</v>
      </c>
      <c r="F239" s="109">
        <v>1.5</v>
      </c>
      <c r="G239" s="109"/>
      <c r="H239" s="109"/>
    </row>
    <row r="240" spans="1:8" ht="26.4" hidden="1" x14ac:dyDescent="0.25">
      <c r="A240" s="93"/>
      <c r="B240" s="94" t="s">
        <v>514</v>
      </c>
      <c r="C240" s="95" t="s">
        <v>515</v>
      </c>
      <c r="D240" s="74" t="str">
        <f t="shared" si="13"/>
        <v>1.38.4.1.</v>
      </c>
      <c r="E240" s="108" t="s">
        <v>298</v>
      </c>
      <c r="F240" s="109">
        <v>3</v>
      </c>
      <c r="G240" s="109"/>
      <c r="H240" s="109"/>
    </row>
    <row r="241" spans="1:8" ht="26.4" hidden="1" x14ac:dyDescent="0.25">
      <c r="A241" s="93"/>
      <c r="B241" s="94" t="s">
        <v>516</v>
      </c>
      <c r="C241" s="95" t="s">
        <v>517</v>
      </c>
      <c r="D241" s="74" t="str">
        <f t="shared" si="13"/>
        <v>1.38.4.2.</v>
      </c>
      <c r="E241" s="108" t="s">
        <v>298</v>
      </c>
      <c r="F241" s="109">
        <v>1</v>
      </c>
      <c r="G241" s="109"/>
      <c r="H241" s="109"/>
    </row>
    <row r="242" spans="1:8" hidden="1" x14ac:dyDescent="0.25">
      <c r="A242" s="93"/>
      <c r="B242" s="94" t="s">
        <v>518</v>
      </c>
      <c r="C242" s="95" t="s">
        <v>519</v>
      </c>
      <c r="D242" s="74" t="str">
        <f t="shared" si="13"/>
        <v>1.38.5.1.</v>
      </c>
      <c r="E242" s="108" t="s">
        <v>298</v>
      </c>
      <c r="F242" s="109">
        <v>6</v>
      </c>
      <c r="G242" s="109"/>
      <c r="H242" s="109"/>
    </row>
    <row r="243" spans="1:8" ht="26.4" hidden="1" x14ac:dyDescent="0.25">
      <c r="A243" s="93"/>
      <c r="B243" s="94" t="s">
        <v>520</v>
      </c>
      <c r="C243" s="95" t="s">
        <v>521</v>
      </c>
      <c r="D243" s="74" t="str">
        <f t="shared" si="13"/>
        <v>1.38.5.2.</v>
      </c>
      <c r="E243" s="108" t="s">
        <v>298</v>
      </c>
      <c r="F243" s="109">
        <v>3</v>
      </c>
      <c r="G243" s="109"/>
      <c r="H243" s="109"/>
    </row>
    <row r="244" spans="1:8" ht="26.4" hidden="1" x14ac:dyDescent="0.25">
      <c r="A244" s="93"/>
      <c r="B244" s="94" t="s">
        <v>522</v>
      </c>
      <c r="C244" s="95" t="s">
        <v>523</v>
      </c>
      <c r="D244" s="74" t="str">
        <f t="shared" si="13"/>
        <v>1.38.6.</v>
      </c>
      <c r="E244" s="108"/>
      <c r="F244" s="109"/>
      <c r="G244" s="109"/>
      <c r="H244" s="109"/>
    </row>
    <row r="245" spans="1:8" ht="26.4" hidden="1" x14ac:dyDescent="0.25">
      <c r="A245" s="93"/>
      <c r="B245" s="94" t="s">
        <v>525</v>
      </c>
      <c r="C245" s="95" t="s">
        <v>524</v>
      </c>
      <c r="D245" s="74" t="str">
        <f t="shared" si="13"/>
        <v>1.38.7.1.</v>
      </c>
      <c r="E245" s="108" t="s">
        <v>298</v>
      </c>
      <c r="F245" s="109">
        <v>0.5</v>
      </c>
      <c r="G245" s="109"/>
      <c r="H245" s="109"/>
    </row>
    <row r="246" spans="1:8" ht="26.4" hidden="1" x14ac:dyDescent="0.25">
      <c r="A246" s="93"/>
      <c r="B246" s="94" t="s">
        <v>526</v>
      </c>
      <c r="C246" s="95" t="s">
        <v>527</v>
      </c>
      <c r="D246" s="74" t="str">
        <f t="shared" si="13"/>
        <v>1.38.7.2.</v>
      </c>
      <c r="E246" s="108" t="s">
        <v>298</v>
      </c>
      <c r="F246" s="109">
        <v>0.2</v>
      </c>
      <c r="G246" s="109"/>
      <c r="H246" s="109"/>
    </row>
    <row r="247" spans="1:8" hidden="1" x14ac:dyDescent="0.25">
      <c r="A247" s="93"/>
      <c r="B247" s="94" t="s">
        <v>528</v>
      </c>
      <c r="C247" s="95" t="s">
        <v>529</v>
      </c>
      <c r="D247" s="74" t="str">
        <f t="shared" si="13"/>
        <v>1.38.8</v>
      </c>
      <c r="E247" s="108" t="s">
        <v>298</v>
      </c>
      <c r="F247" s="109">
        <v>60</v>
      </c>
      <c r="G247" s="109"/>
      <c r="H247" s="109"/>
    </row>
    <row r="248" spans="1:8" ht="26.4" hidden="1" x14ac:dyDescent="0.25">
      <c r="A248" s="93"/>
      <c r="B248" s="94" t="s">
        <v>530</v>
      </c>
      <c r="C248" s="95" t="s">
        <v>531</v>
      </c>
      <c r="D248" s="74" t="str">
        <f t="shared" ref="D248:D304" si="14">B248</f>
        <v>1.39.1.</v>
      </c>
      <c r="E248" s="108" t="s">
        <v>298</v>
      </c>
      <c r="F248" s="109">
        <v>10</v>
      </c>
      <c r="G248" s="109"/>
      <c r="H248" s="109"/>
    </row>
    <row r="249" spans="1:8" ht="26.4" hidden="1" x14ac:dyDescent="0.25">
      <c r="A249" s="93"/>
      <c r="B249" s="94" t="s">
        <v>532</v>
      </c>
      <c r="C249" s="95" t="s">
        <v>533</v>
      </c>
      <c r="D249" s="74" t="str">
        <f t="shared" si="14"/>
        <v>1.39.2</v>
      </c>
      <c r="E249" s="108"/>
      <c r="F249" s="109"/>
      <c r="G249" s="109"/>
      <c r="H249" s="109"/>
    </row>
    <row r="250" spans="1:8" ht="26.4" hidden="1" x14ac:dyDescent="0.25">
      <c r="A250" s="93"/>
      <c r="B250" s="94" t="s">
        <v>534</v>
      </c>
      <c r="C250" s="95" t="s">
        <v>535</v>
      </c>
      <c r="D250" s="74" t="str">
        <f t="shared" si="14"/>
        <v>1.39.3</v>
      </c>
      <c r="E250" s="108" t="s">
        <v>298</v>
      </c>
      <c r="F250" s="109">
        <v>6</v>
      </c>
      <c r="G250" s="109"/>
      <c r="H250" s="109"/>
    </row>
    <row r="251" spans="1:8" ht="26.4" hidden="1" x14ac:dyDescent="0.25">
      <c r="A251" s="93"/>
      <c r="B251" s="94" t="s">
        <v>536</v>
      </c>
      <c r="C251" s="95" t="s">
        <v>537</v>
      </c>
      <c r="D251" s="74" t="str">
        <f t="shared" si="14"/>
        <v>1.39.4.</v>
      </c>
      <c r="E251" s="108" t="s">
        <v>298</v>
      </c>
      <c r="F251" s="109">
        <v>3</v>
      </c>
      <c r="G251" s="109"/>
      <c r="H251" s="109"/>
    </row>
    <row r="252" spans="1:8" ht="26.4" hidden="1" x14ac:dyDescent="0.25">
      <c r="A252" s="93"/>
      <c r="B252" s="94" t="s">
        <v>538</v>
      </c>
      <c r="C252" s="95" t="s">
        <v>539</v>
      </c>
      <c r="D252" s="74" t="str">
        <f t="shared" si="14"/>
        <v>1.39.5.</v>
      </c>
      <c r="E252" s="108" t="s">
        <v>298</v>
      </c>
      <c r="F252" s="109">
        <v>2</v>
      </c>
      <c r="G252" s="109"/>
      <c r="H252" s="109"/>
    </row>
    <row r="253" spans="1:8" ht="26.4" hidden="1" x14ac:dyDescent="0.25">
      <c r="A253" s="93"/>
      <c r="B253" s="94" t="s">
        <v>540</v>
      </c>
      <c r="C253" s="95" t="s">
        <v>541</v>
      </c>
      <c r="D253" s="74" t="str">
        <f t="shared" si="14"/>
        <v>1.39.6.</v>
      </c>
      <c r="E253" s="108" t="s">
        <v>298</v>
      </c>
      <c r="F253" s="109">
        <v>2</v>
      </c>
      <c r="G253" s="109"/>
      <c r="H253" s="109"/>
    </row>
    <row r="254" spans="1:8" ht="39.6" hidden="1" x14ac:dyDescent="0.25">
      <c r="A254" s="93"/>
      <c r="B254" s="94" t="s">
        <v>542</v>
      </c>
      <c r="C254" s="95" t="s">
        <v>334</v>
      </c>
      <c r="D254" s="74" t="str">
        <f t="shared" si="14"/>
        <v>1.40.1.</v>
      </c>
      <c r="E254" s="108" t="s">
        <v>298</v>
      </c>
      <c r="F254" s="109">
        <v>18</v>
      </c>
      <c r="G254" s="109"/>
      <c r="H254" s="109"/>
    </row>
    <row r="255" spans="1:8" ht="39.6" hidden="1" x14ac:dyDescent="0.25">
      <c r="A255" s="93"/>
      <c r="B255" s="94" t="s">
        <v>543</v>
      </c>
      <c r="C255" s="95" t="s">
        <v>335</v>
      </c>
      <c r="D255" s="74" t="str">
        <f t="shared" si="14"/>
        <v>1.40.2.</v>
      </c>
      <c r="E255" s="108" t="s">
        <v>298</v>
      </c>
      <c r="F255" s="109">
        <v>12</v>
      </c>
      <c r="G255" s="109"/>
      <c r="H255" s="109"/>
    </row>
    <row r="256" spans="1:8" ht="26.4" hidden="1" x14ac:dyDescent="0.25">
      <c r="A256" s="93"/>
      <c r="B256" s="94" t="s">
        <v>544</v>
      </c>
      <c r="C256" s="95" t="s">
        <v>336</v>
      </c>
      <c r="D256" s="74" t="str">
        <f t="shared" si="14"/>
        <v>1.40.3.</v>
      </c>
      <c r="E256" s="108" t="s">
        <v>298</v>
      </c>
      <c r="F256" s="109">
        <v>60</v>
      </c>
      <c r="G256" s="109"/>
      <c r="H256" s="109">
        <v>60</v>
      </c>
    </row>
    <row r="257" spans="1:8" ht="39.6" hidden="1" x14ac:dyDescent="0.25">
      <c r="A257" s="93"/>
      <c r="B257" s="94" t="s">
        <v>545</v>
      </c>
      <c r="C257" s="95" t="s">
        <v>337</v>
      </c>
      <c r="D257" s="74" t="str">
        <f t="shared" si="14"/>
        <v>1.40.4.</v>
      </c>
      <c r="E257" s="108" t="s">
        <v>298</v>
      </c>
      <c r="F257" s="109">
        <v>60</v>
      </c>
      <c r="G257" s="109"/>
      <c r="H257" s="109"/>
    </row>
    <row r="258" spans="1:8" ht="39.6" hidden="1" x14ac:dyDescent="0.25">
      <c r="A258" s="93"/>
      <c r="B258" s="94" t="s">
        <v>546</v>
      </c>
      <c r="C258" s="95" t="s">
        <v>338</v>
      </c>
      <c r="D258" s="74" t="str">
        <f t="shared" si="14"/>
        <v>1.40.5.</v>
      </c>
      <c r="E258" s="108" t="s">
        <v>298</v>
      </c>
      <c r="F258" s="109">
        <v>24</v>
      </c>
      <c r="G258" s="109"/>
      <c r="H258" s="109"/>
    </row>
    <row r="259" spans="1:8" ht="26.4" hidden="1" x14ac:dyDescent="0.25">
      <c r="A259" s="93"/>
      <c r="B259" s="94" t="s">
        <v>547</v>
      </c>
      <c r="C259" s="95" t="s">
        <v>339</v>
      </c>
      <c r="D259" s="74" t="str">
        <f t="shared" si="14"/>
        <v>1.40.6</v>
      </c>
      <c r="E259" s="108" t="s">
        <v>298</v>
      </c>
      <c r="F259" s="109">
        <v>60</v>
      </c>
      <c r="G259" s="109"/>
      <c r="H259" s="109">
        <v>6</v>
      </c>
    </row>
    <row r="260" spans="1:8" ht="26.4" hidden="1" x14ac:dyDescent="0.25">
      <c r="A260" s="93"/>
      <c r="B260" s="94" t="s">
        <v>548</v>
      </c>
      <c r="C260" s="95" t="s">
        <v>340</v>
      </c>
      <c r="D260" s="74" t="str">
        <f t="shared" si="14"/>
        <v>1.40.7.</v>
      </c>
      <c r="E260" s="108" t="s">
        <v>298</v>
      </c>
      <c r="F260" s="109">
        <v>9</v>
      </c>
      <c r="G260" s="109"/>
      <c r="H260" s="109">
        <v>3</v>
      </c>
    </row>
    <row r="261" spans="1:8" ht="26.4" hidden="1" x14ac:dyDescent="0.25">
      <c r="A261" s="93"/>
      <c r="B261" s="94" t="s">
        <v>549</v>
      </c>
      <c r="C261" s="95" t="s">
        <v>341</v>
      </c>
      <c r="D261" s="74" t="str">
        <f t="shared" si="14"/>
        <v>1.40.8.</v>
      </c>
      <c r="E261" s="92" t="s">
        <v>298</v>
      </c>
      <c r="F261" s="97">
        <v>6</v>
      </c>
      <c r="G261" s="97"/>
      <c r="H261" s="97">
        <v>2</v>
      </c>
    </row>
    <row r="262" spans="1:8" ht="26.4" hidden="1" x14ac:dyDescent="0.25">
      <c r="A262" s="93"/>
      <c r="B262" s="94" t="s">
        <v>550</v>
      </c>
      <c r="C262" s="95" t="s">
        <v>342</v>
      </c>
      <c r="D262" s="74" t="str">
        <f t="shared" si="14"/>
        <v>1.40.9.</v>
      </c>
      <c r="E262" s="92" t="s">
        <v>298</v>
      </c>
      <c r="F262" s="97">
        <v>30</v>
      </c>
      <c r="G262" s="97"/>
      <c r="H262" s="97"/>
    </row>
    <row r="263" spans="1:8" ht="52.8" hidden="1" x14ac:dyDescent="0.25">
      <c r="A263" s="93"/>
      <c r="B263" s="94" t="s">
        <v>551</v>
      </c>
      <c r="C263" s="95" t="s">
        <v>552</v>
      </c>
      <c r="D263" s="74" t="str">
        <f t="shared" si="14"/>
        <v>1.40.10.</v>
      </c>
      <c r="E263" s="92" t="s">
        <v>298</v>
      </c>
      <c r="F263" s="114">
        <v>30</v>
      </c>
      <c r="G263" s="97"/>
      <c r="H263" s="97"/>
    </row>
    <row r="264" spans="1:8" ht="26.4" hidden="1" x14ac:dyDescent="0.25">
      <c r="A264" s="93"/>
      <c r="B264" s="94" t="s">
        <v>553</v>
      </c>
      <c r="C264" s="95" t="s">
        <v>555</v>
      </c>
      <c r="D264" s="74" t="str">
        <f t="shared" si="14"/>
        <v>1.41.1.1.</v>
      </c>
      <c r="E264" s="92" t="s">
        <v>298</v>
      </c>
      <c r="F264" s="97">
        <v>1</v>
      </c>
      <c r="G264" s="97"/>
      <c r="H264" s="97">
        <v>12</v>
      </c>
    </row>
    <row r="265" spans="1:8" ht="52.8" hidden="1" x14ac:dyDescent="0.25">
      <c r="A265" s="93"/>
      <c r="B265" s="94" t="s">
        <v>554</v>
      </c>
      <c r="C265" s="95" t="s">
        <v>343</v>
      </c>
      <c r="D265" s="74" t="str">
        <f t="shared" si="14"/>
        <v>1.41.1.2.</v>
      </c>
      <c r="E265" s="92" t="s">
        <v>298</v>
      </c>
      <c r="F265" s="114">
        <v>1</v>
      </c>
      <c r="G265" s="97"/>
      <c r="H265" s="97"/>
    </row>
    <row r="266" spans="1:8" hidden="1" x14ac:dyDescent="0.25">
      <c r="A266" s="93"/>
      <c r="B266" s="94" t="s">
        <v>556</v>
      </c>
      <c r="C266" s="95" t="s">
        <v>557</v>
      </c>
      <c r="D266" s="74" t="str">
        <f t="shared" si="14"/>
        <v>1.41.1.3.</v>
      </c>
      <c r="E266" s="92" t="s">
        <v>298</v>
      </c>
      <c r="F266" s="114">
        <v>1</v>
      </c>
      <c r="G266" s="97"/>
      <c r="H266" s="97"/>
    </row>
    <row r="267" spans="1:8" hidden="1" x14ac:dyDescent="0.25">
      <c r="A267" s="93"/>
      <c r="B267" s="94" t="s">
        <v>558</v>
      </c>
      <c r="C267" s="95" t="s">
        <v>559</v>
      </c>
      <c r="D267" s="74" t="str">
        <f t="shared" si="14"/>
        <v>1.41.1.4.</v>
      </c>
      <c r="E267" s="92" t="s">
        <v>298</v>
      </c>
      <c r="F267" s="97">
        <v>0.4</v>
      </c>
      <c r="G267" s="97"/>
      <c r="H267" s="97">
        <v>24</v>
      </c>
    </row>
    <row r="268" spans="1:8" ht="26.4" hidden="1" x14ac:dyDescent="0.25">
      <c r="A268" s="93"/>
      <c r="B268" s="94" t="s">
        <v>560</v>
      </c>
      <c r="C268" s="95" t="s">
        <v>561</v>
      </c>
      <c r="D268" s="74" t="str">
        <f t="shared" si="14"/>
        <v>1.41.2.1.</v>
      </c>
      <c r="E268" s="92" t="s">
        <v>298</v>
      </c>
      <c r="F268" s="97">
        <v>1</v>
      </c>
      <c r="G268" s="97"/>
      <c r="H268" s="97">
        <v>60</v>
      </c>
    </row>
    <row r="269" spans="1:8" ht="26.4" hidden="1" x14ac:dyDescent="0.25">
      <c r="A269" s="93"/>
      <c r="B269" s="94" t="s">
        <v>562</v>
      </c>
      <c r="C269" s="95" t="s">
        <v>344</v>
      </c>
      <c r="D269" s="74" t="str">
        <f t="shared" si="14"/>
        <v>1.41.2.2.</v>
      </c>
      <c r="E269" s="92" t="s">
        <v>298</v>
      </c>
      <c r="F269" s="97">
        <v>2</v>
      </c>
      <c r="G269" s="97"/>
      <c r="H269" s="97">
        <v>9</v>
      </c>
    </row>
    <row r="270" spans="1:8" ht="26.4" hidden="1" x14ac:dyDescent="0.25">
      <c r="A270" s="93"/>
      <c r="B270" s="94" t="s">
        <v>563</v>
      </c>
      <c r="C270" s="95" t="s">
        <v>345</v>
      </c>
      <c r="D270" s="74" t="str">
        <f t="shared" si="14"/>
        <v>1.41.2.3.</v>
      </c>
      <c r="E270" s="92" t="s">
        <v>298</v>
      </c>
      <c r="F270" s="97">
        <v>2</v>
      </c>
      <c r="G270" s="97"/>
      <c r="H270" s="97">
        <v>6</v>
      </c>
    </row>
    <row r="271" spans="1:8" hidden="1" x14ac:dyDescent="0.25">
      <c r="A271" s="93"/>
      <c r="B271" s="94" t="s">
        <v>564</v>
      </c>
      <c r="C271" s="95" t="s">
        <v>565</v>
      </c>
      <c r="D271" s="74" t="str">
        <f t="shared" si="14"/>
        <v>1.41.2.4.</v>
      </c>
      <c r="E271" s="92" t="s">
        <v>298</v>
      </c>
      <c r="F271" s="97">
        <v>1</v>
      </c>
      <c r="G271" s="97"/>
      <c r="H271" s="97">
        <v>30</v>
      </c>
    </row>
    <row r="272" spans="1:8" hidden="1" x14ac:dyDescent="0.25">
      <c r="A272" s="93"/>
      <c r="B272" s="94" t="s">
        <v>566</v>
      </c>
      <c r="C272" s="95" t="s">
        <v>567</v>
      </c>
      <c r="D272" s="74" t="str">
        <f t="shared" si="14"/>
        <v>1.41.2.5.</v>
      </c>
      <c r="E272" s="92" t="s">
        <v>298</v>
      </c>
      <c r="F272" s="97">
        <v>0.4</v>
      </c>
      <c r="G272" s="97"/>
      <c r="H272" s="97">
        <v>30</v>
      </c>
    </row>
    <row r="273" spans="1:8" ht="26.4" hidden="1" x14ac:dyDescent="0.25">
      <c r="A273" s="93"/>
      <c r="B273" s="94" t="s">
        <v>568</v>
      </c>
      <c r="C273" s="95" t="s">
        <v>346</v>
      </c>
      <c r="D273" s="74" t="str">
        <f t="shared" si="14"/>
        <v>1.41.3.1.</v>
      </c>
      <c r="E273" s="92" t="s">
        <v>298</v>
      </c>
      <c r="F273" s="97">
        <v>1</v>
      </c>
      <c r="G273" s="97"/>
      <c r="H273" s="97">
        <v>1</v>
      </c>
    </row>
    <row r="274" spans="1:8" ht="52.8" hidden="1" x14ac:dyDescent="0.25">
      <c r="A274" s="93"/>
      <c r="B274" s="94" t="s">
        <v>569</v>
      </c>
      <c r="C274" s="95" t="s">
        <v>347</v>
      </c>
      <c r="D274" s="74" t="str">
        <f>B274</f>
        <v>1.41.3.2.</v>
      </c>
      <c r="E274" s="92" t="s">
        <v>298</v>
      </c>
      <c r="F274" s="97">
        <v>0.5</v>
      </c>
      <c r="G274" s="97"/>
      <c r="H274" s="97">
        <v>1</v>
      </c>
    </row>
    <row r="275" spans="1:8" ht="26.4" hidden="1" x14ac:dyDescent="0.25">
      <c r="A275" s="93"/>
      <c r="B275" s="94" t="s">
        <v>570</v>
      </c>
      <c r="C275" s="95" t="s">
        <v>348</v>
      </c>
      <c r="D275" s="74" t="str">
        <f t="shared" si="14"/>
        <v>1.41.3.3.</v>
      </c>
      <c r="E275" s="92" t="s">
        <v>298</v>
      </c>
      <c r="F275" s="97">
        <v>2</v>
      </c>
      <c r="G275" s="97"/>
      <c r="H275" s="97"/>
    </row>
    <row r="276" spans="1:8" hidden="1" x14ac:dyDescent="0.25">
      <c r="A276" s="93"/>
      <c r="B276" s="94" t="s">
        <v>571</v>
      </c>
      <c r="C276" s="95" t="s">
        <v>572</v>
      </c>
      <c r="D276" s="74" t="str">
        <f t="shared" si="14"/>
        <v>1.41.3.4.</v>
      </c>
      <c r="E276" s="92" t="s">
        <v>298</v>
      </c>
      <c r="F276" s="97">
        <v>1</v>
      </c>
      <c r="G276" s="97"/>
      <c r="H276" s="97">
        <v>0.4</v>
      </c>
    </row>
    <row r="277" spans="1:8" hidden="1" x14ac:dyDescent="0.25">
      <c r="A277" s="93"/>
      <c r="B277" s="94" t="s">
        <v>573</v>
      </c>
      <c r="C277" s="95" t="s">
        <v>574</v>
      </c>
      <c r="D277" s="74" t="str">
        <f t="shared" si="14"/>
        <v>1.41.3.5.</v>
      </c>
      <c r="E277" s="92" t="s">
        <v>298</v>
      </c>
      <c r="F277" s="97">
        <v>0.4</v>
      </c>
      <c r="G277" s="97"/>
      <c r="H277" s="97">
        <v>1</v>
      </c>
    </row>
    <row r="278" spans="1:8" ht="26.4" hidden="1" x14ac:dyDescent="0.25">
      <c r="A278" s="93"/>
      <c r="B278" s="94" t="s">
        <v>575</v>
      </c>
      <c r="C278" s="95" t="s">
        <v>349</v>
      </c>
      <c r="D278" s="74" t="str">
        <f t="shared" si="14"/>
        <v>1.41.4.1.</v>
      </c>
      <c r="E278" s="92" t="s">
        <v>298</v>
      </c>
      <c r="F278" s="97">
        <v>2</v>
      </c>
      <c r="G278" s="97"/>
      <c r="H278" s="97">
        <v>1</v>
      </c>
    </row>
    <row r="279" spans="1:8" ht="52.8" hidden="1" x14ac:dyDescent="0.25">
      <c r="A279" s="93"/>
      <c r="B279" s="94" t="s">
        <v>576</v>
      </c>
      <c r="C279" s="95" t="s">
        <v>577</v>
      </c>
      <c r="D279" s="74" t="str">
        <f t="shared" si="14"/>
        <v>1.41.4.2.</v>
      </c>
      <c r="E279" s="92"/>
      <c r="F279" s="97"/>
      <c r="G279" s="97"/>
      <c r="H279" s="97">
        <v>2</v>
      </c>
    </row>
    <row r="280" spans="1:8" ht="26.4" hidden="1" x14ac:dyDescent="0.25">
      <c r="A280" s="93"/>
      <c r="B280" s="94" t="s">
        <v>578</v>
      </c>
      <c r="C280" s="95" t="s">
        <v>350</v>
      </c>
      <c r="D280" s="74" t="str">
        <f t="shared" si="14"/>
        <v>1.41.4.3.</v>
      </c>
      <c r="E280" s="92" t="s">
        <v>298</v>
      </c>
      <c r="F280" s="97">
        <v>2</v>
      </c>
      <c r="G280" s="97"/>
      <c r="H280" s="115"/>
    </row>
    <row r="281" spans="1:8" hidden="1" x14ac:dyDescent="0.25">
      <c r="A281" s="93"/>
      <c r="B281" s="94" t="s">
        <v>579</v>
      </c>
      <c r="C281" s="95" t="s">
        <v>580</v>
      </c>
      <c r="D281" s="74" t="str">
        <f t="shared" si="14"/>
        <v>1.41.4.4.</v>
      </c>
      <c r="E281" s="92" t="s">
        <v>298</v>
      </c>
      <c r="F281" s="97">
        <v>1</v>
      </c>
      <c r="G281" s="97"/>
      <c r="H281" s="97">
        <v>0.4</v>
      </c>
    </row>
    <row r="282" spans="1:8" hidden="1" x14ac:dyDescent="0.25">
      <c r="A282" s="93"/>
      <c r="B282" s="94" t="s">
        <v>581</v>
      </c>
      <c r="C282" s="95" t="s">
        <v>351</v>
      </c>
      <c r="D282" s="74" t="str">
        <f t="shared" si="14"/>
        <v>1.41.4.5.</v>
      </c>
      <c r="E282" s="92" t="s">
        <v>298</v>
      </c>
      <c r="F282" s="97">
        <v>0.4</v>
      </c>
      <c r="G282" s="97"/>
      <c r="H282" s="97"/>
    </row>
    <row r="283" spans="1:8" ht="39.6" hidden="1" x14ac:dyDescent="0.25">
      <c r="A283" s="93"/>
      <c r="B283" s="94" t="s">
        <v>582</v>
      </c>
      <c r="C283" s="95" t="s">
        <v>352</v>
      </c>
      <c r="D283" s="74" t="str">
        <f>B283</f>
        <v>1.41.5.1.1.</v>
      </c>
      <c r="E283" s="92" t="s">
        <v>298</v>
      </c>
      <c r="F283" s="97">
        <v>2</v>
      </c>
      <c r="G283" s="97"/>
      <c r="H283" s="97">
        <v>0.5</v>
      </c>
    </row>
    <row r="284" spans="1:8" ht="39.6" hidden="1" x14ac:dyDescent="0.25">
      <c r="A284" s="93"/>
      <c r="B284" s="94" t="s">
        <v>583</v>
      </c>
      <c r="C284" s="95" t="s">
        <v>353</v>
      </c>
      <c r="D284" s="74" t="str">
        <f t="shared" si="14"/>
        <v>1.41.5.1.2.</v>
      </c>
      <c r="E284" s="92" t="s">
        <v>298</v>
      </c>
      <c r="F284" s="97">
        <v>15</v>
      </c>
      <c r="G284" s="97"/>
      <c r="H284" s="97">
        <v>2</v>
      </c>
    </row>
    <row r="285" spans="1:8" ht="39.6" hidden="1" x14ac:dyDescent="0.25">
      <c r="A285" s="93"/>
      <c r="B285" s="94" t="s">
        <v>584</v>
      </c>
      <c r="C285" s="95" t="s">
        <v>354</v>
      </c>
      <c r="D285" s="74" t="str">
        <f t="shared" si="14"/>
        <v>1.41.5.1.3.</v>
      </c>
      <c r="E285" s="92" t="s">
        <v>298</v>
      </c>
      <c r="F285" s="97">
        <v>1</v>
      </c>
      <c r="G285" s="97"/>
      <c r="H285" s="97"/>
    </row>
    <row r="286" spans="1:8" ht="26.4" hidden="1" x14ac:dyDescent="0.25">
      <c r="A286" s="93"/>
      <c r="B286" s="94" t="s">
        <v>585</v>
      </c>
      <c r="C286" s="95" t="s">
        <v>586</v>
      </c>
      <c r="D286" s="74" t="str">
        <f t="shared" si="14"/>
        <v>1.41.5.1.4.</v>
      </c>
      <c r="E286" s="92" t="s">
        <v>298</v>
      </c>
      <c r="F286" s="97">
        <v>1</v>
      </c>
      <c r="G286" s="97"/>
      <c r="H286" s="97">
        <v>0.4</v>
      </c>
    </row>
    <row r="287" spans="1:8" hidden="1" x14ac:dyDescent="0.25">
      <c r="A287" s="93"/>
      <c r="B287" s="94" t="s">
        <v>587</v>
      </c>
      <c r="C287" s="95" t="s">
        <v>588</v>
      </c>
      <c r="D287" s="74" t="str">
        <f t="shared" si="14"/>
        <v>1.41.5.1.5.</v>
      </c>
      <c r="E287" s="92"/>
      <c r="F287" s="97"/>
      <c r="G287" s="97"/>
      <c r="H287" s="97">
        <v>2</v>
      </c>
    </row>
    <row r="288" spans="1:8" hidden="1" x14ac:dyDescent="0.25">
      <c r="A288" s="93"/>
      <c r="B288" s="94" t="s">
        <v>589</v>
      </c>
      <c r="C288" s="95" t="s">
        <v>355</v>
      </c>
      <c r="D288" s="74" t="str">
        <f t="shared" si="14"/>
        <v>1.41.5.2.</v>
      </c>
      <c r="E288" s="92" t="s">
        <v>298</v>
      </c>
      <c r="F288" s="97">
        <v>2</v>
      </c>
      <c r="G288" s="97"/>
      <c r="H288" s="97"/>
    </row>
    <row r="289" spans="1:8" ht="26.4" hidden="1" x14ac:dyDescent="0.25">
      <c r="A289" s="93"/>
      <c r="B289" s="94" t="s">
        <v>590</v>
      </c>
      <c r="C289" s="95" t="s">
        <v>356</v>
      </c>
      <c r="D289" s="74" t="str">
        <f t="shared" si="14"/>
        <v>1.41.5.3.</v>
      </c>
      <c r="E289" s="92" t="s">
        <v>298</v>
      </c>
      <c r="F289" s="97">
        <v>2</v>
      </c>
      <c r="G289" s="97"/>
      <c r="H289" s="97">
        <v>2</v>
      </c>
    </row>
    <row r="290" spans="1:8" hidden="1" x14ac:dyDescent="0.25">
      <c r="A290" s="93"/>
      <c r="B290" s="94" t="s">
        <v>591</v>
      </c>
      <c r="C290" s="95" t="s">
        <v>357</v>
      </c>
      <c r="D290" s="74" t="str">
        <f t="shared" si="14"/>
        <v>1.41.5.4.</v>
      </c>
      <c r="E290" s="92" t="s">
        <v>298</v>
      </c>
      <c r="F290" s="97">
        <v>1</v>
      </c>
      <c r="G290" s="97"/>
      <c r="H290" s="97"/>
    </row>
    <row r="291" spans="1:8" ht="26.4" hidden="1" x14ac:dyDescent="0.25">
      <c r="A291" s="93"/>
      <c r="B291" s="94" t="s">
        <v>592</v>
      </c>
      <c r="C291" s="95" t="s">
        <v>358</v>
      </c>
      <c r="D291" s="74" t="str">
        <f t="shared" si="14"/>
        <v>1.41.5.5.</v>
      </c>
      <c r="E291" s="92" t="s">
        <v>298</v>
      </c>
      <c r="F291" s="97">
        <v>700</v>
      </c>
      <c r="G291" s="97"/>
      <c r="H291" s="97">
        <v>0.4</v>
      </c>
    </row>
    <row r="292" spans="1:8" hidden="1" x14ac:dyDescent="0.25">
      <c r="A292" s="93"/>
      <c r="B292" s="94" t="s">
        <v>593</v>
      </c>
      <c r="C292" s="95" t="s">
        <v>359</v>
      </c>
      <c r="D292" s="74" t="str">
        <f t="shared" si="14"/>
        <v>1.41.5.6.</v>
      </c>
      <c r="E292" s="92" t="s">
        <v>298</v>
      </c>
      <c r="F292" s="97">
        <v>30</v>
      </c>
      <c r="G292" s="97"/>
      <c r="H292" s="97"/>
    </row>
    <row r="293" spans="1:8" hidden="1" x14ac:dyDescent="0.25">
      <c r="A293" s="93"/>
      <c r="B293" s="94" t="s">
        <v>594</v>
      </c>
      <c r="C293" s="95" t="s">
        <v>360</v>
      </c>
      <c r="D293" s="74" t="str">
        <f t="shared" si="14"/>
        <v>1.41.5.7.</v>
      </c>
      <c r="E293" s="92" t="s">
        <v>298</v>
      </c>
      <c r="F293" s="97">
        <v>3</v>
      </c>
      <c r="G293" s="97"/>
      <c r="H293" s="97">
        <v>15</v>
      </c>
    </row>
    <row r="294" spans="1:8" hidden="1" x14ac:dyDescent="0.25">
      <c r="A294" s="93"/>
      <c r="B294" s="94" t="s">
        <v>595</v>
      </c>
      <c r="C294" s="95" t="s">
        <v>361</v>
      </c>
      <c r="D294" s="74" t="str">
        <f t="shared" si="14"/>
        <v>1.41.5.8.</v>
      </c>
      <c r="E294" s="92" t="s">
        <v>298</v>
      </c>
      <c r="F294" s="97">
        <v>700</v>
      </c>
      <c r="G294" s="97"/>
      <c r="H294" s="97"/>
    </row>
    <row r="295" spans="1:8" hidden="1" x14ac:dyDescent="0.25">
      <c r="A295" s="93"/>
      <c r="B295" s="94" t="s">
        <v>596</v>
      </c>
      <c r="C295" s="95" t="s">
        <v>362</v>
      </c>
      <c r="D295" s="74" t="str">
        <f t="shared" si="14"/>
        <v>1.41.5.9.</v>
      </c>
      <c r="E295" s="92" t="s">
        <v>298</v>
      </c>
      <c r="F295" s="97">
        <v>2</v>
      </c>
      <c r="G295" s="97"/>
      <c r="H295" s="97">
        <v>1</v>
      </c>
    </row>
    <row r="296" spans="1:8" hidden="1" x14ac:dyDescent="0.25">
      <c r="A296" s="93"/>
      <c r="B296" s="94" t="s">
        <v>597</v>
      </c>
      <c r="C296" s="95" t="s">
        <v>363</v>
      </c>
      <c r="D296" s="74" t="str">
        <f t="shared" si="14"/>
        <v>1.41.5.10.</v>
      </c>
      <c r="E296" s="92" t="s">
        <v>298</v>
      </c>
      <c r="F296" s="97">
        <v>6</v>
      </c>
      <c r="G296" s="97"/>
      <c r="H296" s="97"/>
    </row>
    <row r="297" spans="1:8" ht="26.4" hidden="1" x14ac:dyDescent="0.25">
      <c r="A297" s="93"/>
      <c r="B297" s="94" t="s">
        <v>599</v>
      </c>
      <c r="C297" s="95" t="s">
        <v>364</v>
      </c>
      <c r="D297" s="74" t="str">
        <f t="shared" si="14"/>
        <v>1.42.1.</v>
      </c>
      <c r="E297" s="92" t="s">
        <v>298</v>
      </c>
      <c r="F297" s="97">
        <v>2</v>
      </c>
      <c r="G297" s="97"/>
      <c r="H297" s="97"/>
    </row>
    <row r="298" spans="1:8" ht="26.4" hidden="1" x14ac:dyDescent="0.25">
      <c r="A298" s="93"/>
      <c r="B298" s="94" t="s">
        <v>598</v>
      </c>
      <c r="C298" s="95" t="s">
        <v>365</v>
      </c>
      <c r="D298" s="74" t="str">
        <f t="shared" si="14"/>
        <v>1.42.2.</v>
      </c>
      <c r="E298" s="92" t="s">
        <v>298</v>
      </c>
      <c r="F298" s="97">
        <v>3</v>
      </c>
      <c r="G298" s="97"/>
      <c r="H298" s="97"/>
    </row>
    <row r="299" spans="1:8" ht="26.4" hidden="1" x14ac:dyDescent="0.25">
      <c r="A299" s="93"/>
      <c r="B299" s="94" t="s">
        <v>600</v>
      </c>
      <c r="C299" s="95" t="s">
        <v>366</v>
      </c>
      <c r="D299" s="74" t="str">
        <f t="shared" si="14"/>
        <v>1.42.3.</v>
      </c>
      <c r="E299" s="92" t="s">
        <v>298</v>
      </c>
      <c r="F299" s="97">
        <v>1</v>
      </c>
      <c r="G299" s="97"/>
      <c r="H299" s="97"/>
    </row>
    <row r="300" spans="1:8" ht="26.4" hidden="1" x14ac:dyDescent="0.25">
      <c r="A300" s="93"/>
      <c r="B300" s="94" t="s">
        <v>601</v>
      </c>
      <c r="C300" s="95" t="s">
        <v>367</v>
      </c>
      <c r="D300" s="74" t="str">
        <f t="shared" si="14"/>
        <v>1.42.4.</v>
      </c>
      <c r="E300" s="92" t="s">
        <v>298</v>
      </c>
      <c r="F300" s="97">
        <v>1</v>
      </c>
      <c r="G300" s="97"/>
      <c r="H300" s="97">
        <v>700</v>
      </c>
    </row>
    <row r="301" spans="1:8" ht="26.4" hidden="1" x14ac:dyDescent="0.25">
      <c r="A301" s="93"/>
      <c r="B301" s="94" t="s">
        <v>602</v>
      </c>
      <c r="C301" s="95" t="s">
        <v>368</v>
      </c>
      <c r="D301" s="74" t="str">
        <f t="shared" si="14"/>
        <v>1.42.5.</v>
      </c>
      <c r="E301" s="92" t="s">
        <v>298</v>
      </c>
      <c r="F301" s="97">
        <v>12</v>
      </c>
      <c r="G301" s="97"/>
      <c r="H301" s="97">
        <v>30</v>
      </c>
    </row>
    <row r="302" spans="1:8" hidden="1" x14ac:dyDescent="0.25">
      <c r="A302" s="93"/>
      <c r="B302" s="94" t="s">
        <v>603</v>
      </c>
      <c r="C302" s="95" t="s">
        <v>369</v>
      </c>
      <c r="D302" s="74" t="str">
        <f t="shared" si="14"/>
        <v>1.42.6.</v>
      </c>
      <c r="E302" s="92" t="s">
        <v>298</v>
      </c>
      <c r="F302" s="97">
        <v>30</v>
      </c>
      <c r="G302" s="97"/>
      <c r="H302" s="97"/>
    </row>
    <row r="303" spans="1:8" ht="26.4" hidden="1" x14ac:dyDescent="0.25">
      <c r="A303" s="93"/>
      <c r="B303" s="94" t="s">
        <v>604</v>
      </c>
      <c r="C303" s="95" t="s">
        <v>370</v>
      </c>
      <c r="D303" s="74" t="str">
        <f t="shared" si="14"/>
        <v>1.42.7.</v>
      </c>
      <c r="E303" s="92" t="s">
        <v>298</v>
      </c>
      <c r="F303" s="97">
        <v>30</v>
      </c>
      <c r="G303" s="97"/>
      <c r="H303" s="97">
        <v>700</v>
      </c>
    </row>
    <row r="304" spans="1:8" ht="26.4" hidden="1" x14ac:dyDescent="0.25">
      <c r="A304" s="93"/>
      <c r="B304" s="94" t="s">
        <v>605</v>
      </c>
      <c r="C304" s="95" t="s">
        <v>371</v>
      </c>
      <c r="D304" s="74" t="str">
        <f t="shared" si="14"/>
        <v>1.42.8.</v>
      </c>
      <c r="E304" s="92" t="s">
        <v>298</v>
      </c>
      <c r="F304" s="97">
        <v>24</v>
      </c>
      <c r="G304" s="97"/>
      <c r="H304" s="97">
        <v>2</v>
      </c>
    </row>
    <row r="305" spans="1:8" x14ac:dyDescent="0.25">
      <c r="A305" s="93"/>
      <c r="B305" s="94"/>
      <c r="C305" s="95"/>
      <c r="D305" s="91"/>
      <c r="E305" s="92"/>
      <c r="F305" s="97"/>
      <c r="G305" s="97"/>
      <c r="H305" s="97"/>
    </row>
    <row r="306" spans="1:8" x14ac:dyDescent="0.25">
      <c r="A306" s="93"/>
      <c r="B306" s="94"/>
      <c r="C306" s="95"/>
      <c r="D306" s="91"/>
      <c r="E306" s="92"/>
      <c r="F306" s="97"/>
      <c r="G306" s="97"/>
      <c r="H306" s="97"/>
    </row>
    <row r="307" spans="1:8" x14ac:dyDescent="0.25">
      <c r="A307" s="93"/>
      <c r="B307" s="94"/>
      <c r="C307" s="95"/>
      <c r="D307" s="91"/>
      <c r="E307" s="92"/>
      <c r="F307" s="97"/>
      <c r="G307" s="97"/>
      <c r="H307" s="97"/>
    </row>
    <row r="308" spans="1:8" x14ac:dyDescent="0.25">
      <c r="A308" s="93"/>
      <c r="B308" s="94"/>
      <c r="C308" s="95"/>
      <c r="D308" s="91"/>
      <c r="E308" s="92"/>
      <c r="F308" s="97"/>
      <c r="G308" s="97"/>
      <c r="H308" s="97"/>
    </row>
    <row r="309" spans="1:8" x14ac:dyDescent="0.25">
      <c r="A309" s="93"/>
      <c r="B309" s="94"/>
      <c r="C309" s="95"/>
      <c r="D309" s="91"/>
      <c r="E309" s="92"/>
      <c r="F309" s="97"/>
      <c r="G309" s="97"/>
      <c r="H309" s="97"/>
    </row>
    <row r="310" spans="1:8" x14ac:dyDescent="0.25">
      <c r="A310" s="93"/>
      <c r="B310" s="94"/>
      <c r="C310" s="95"/>
      <c r="D310" s="91"/>
      <c r="E310" s="92"/>
      <c r="F310" s="97"/>
      <c r="G310" s="97"/>
      <c r="H310" s="97"/>
    </row>
    <row r="311" spans="1:8" x14ac:dyDescent="0.25">
      <c r="A311" s="93"/>
      <c r="B311" s="94"/>
      <c r="C311" s="95"/>
      <c r="D311" s="91"/>
      <c r="E311" s="92"/>
      <c r="F311" s="97"/>
      <c r="G311" s="97"/>
      <c r="H311" s="97"/>
    </row>
    <row r="312" spans="1:8" x14ac:dyDescent="0.25">
      <c r="A312" s="93"/>
      <c r="B312" s="94"/>
      <c r="C312" s="95"/>
      <c r="D312" s="91"/>
      <c r="E312" s="92"/>
      <c r="F312" s="97"/>
      <c r="G312" s="97"/>
      <c r="H312" s="97"/>
    </row>
    <row r="313" spans="1:8" x14ac:dyDescent="0.25">
      <c r="A313" s="93"/>
      <c r="B313" s="94"/>
      <c r="C313" s="95"/>
      <c r="D313" s="91"/>
      <c r="E313" s="92"/>
      <c r="F313" s="97"/>
      <c r="G313" s="97"/>
      <c r="H313" s="97"/>
    </row>
    <row r="314" spans="1:8" x14ac:dyDescent="0.25">
      <c r="A314" s="93"/>
      <c r="B314" s="106"/>
      <c r="C314" s="160"/>
      <c r="D314" s="91"/>
      <c r="E314" s="97"/>
      <c r="F314" s="161"/>
      <c r="G314" s="97"/>
      <c r="H314" s="97"/>
    </row>
    <row r="315" spans="1:8" x14ac:dyDescent="0.25">
      <c r="A315" s="93"/>
      <c r="B315" s="106"/>
      <c r="C315" s="160"/>
      <c r="D315" s="91"/>
      <c r="E315" s="97"/>
      <c r="F315" s="97"/>
      <c r="G315" s="97"/>
      <c r="H315" s="97"/>
    </row>
    <row r="316" spans="1:8" x14ac:dyDescent="0.25">
      <c r="A316" s="93"/>
      <c r="B316" s="162"/>
      <c r="C316" s="160"/>
      <c r="D316" s="91"/>
      <c r="E316" s="97"/>
      <c r="F316" s="97"/>
      <c r="G316" s="97"/>
      <c r="H316" s="97"/>
    </row>
    <row r="317" spans="1:8" x14ac:dyDescent="0.25">
      <c r="A317" s="93"/>
      <c r="B317" s="162"/>
      <c r="C317" s="110"/>
      <c r="D317" s="91"/>
      <c r="E317" s="92"/>
      <c r="F317" s="92"/>
      <c r="G317" s="92"/>
      <c r="H317" s="92"/>
    </row>
    <row r="318" spans="1:8" x14ac:dyDescent="0.25">
      <c r="A318" s="93"/>
      <c r="B318" s="162"/>
      <c r="C318" s="110"/>
      <c r="D318" s="91"/>
      <c r="E318" s="92"/>
      <c r="F318" s="92"/>
      <c r="G318" s="92"/>
      <c r="H318" s="92"/>
    </row>
    <row r="319" spans="1:8" x14ac:dyDescent="0.25">
      <c r="A319" s="93"/>
      <c r="B319" s="162"/>
      <c r="C319" s="160"/>
      <c r="D319" s="91"/>
      <c r="E319" s="97"/>
      <c r="F319" s="97"/>
      <c r="G319" s="97"/>
      <c r="H319" s="97"/>
    </row>
    <row r="320" spans="1:8" x14ac:dyDescent="0.25">
      <c r="A320" s="93"/>
      <c r="B320" s="162"/>
      <c r="C320" s="110"/>
      <c r="D320" s="91"/>
      <c r="E320" s="92"/>
      <c r="F320" s="92"/>
      <c r="G320" s="92"/>
      <c r="H320" s="92"/>
    </row>
    <row r="321" spans="1:8" x14ac:dyDescent="0.25">
      <c r="A321" s="93"/>
      <c r="B321" s="162"/>
      <c r="C321" s="110"/>
      <c r="D321" s="91"/>
      <c r="E321" s="92"/>
      <c r="F321" s="92"/>
      <c r="G321" s="92"/>
      <c r="H321" s="92"/>
    </row>
    <row r="322" spans="1:8" x14ac:dyDescent="0.25">
      <c r="A322" s="93"/>
      <c r="B322" s="162"/>
      <c r="C322" s="110"/>
      <c r="D322" s="91"/>
      <c r="E322" s="92"/>
      <c r="F322" s="92"/>
      <c r="G322" s="92"/>
      <c r="H322" s="92"/>
    </row>
  </sheetData>
  <sheetProtection password="C05F" sheet="1" objects="1" scenarios="1"/>
  <dataConsolidate/>
  <mergeCells count="48">
    <mergeCell ref="A1:J1"/>
    <mergeCell ref="A3:J3"/>
    <mergeCell ref="A4:J4"/>
    <mergeCell ref="A5:J5"/>
    <mergeCell ref="A6:A7"/>
    <mergeCell ref="B6:B7"/>
    <mergeCell ref="C6:E7"/>
    <mergeCell ref="J37:J38"/>
    <mergeCell ref="F38:G38"/>
    <mergeCell ref="F6:H6"/>
    <mergeCell ref="F7:G7"/>
    <mergeCell ref="I6:I7"/>
    <mergeCell ref="J6:J7"/>
    <mergeCell ref="A35:J35"/>
    <mergeCell ref="A37:A38"/>
    <mergeCell ref="B37:B38"/>
    <mergeCell ref="C37:E38"/>
    <mergeCell ref="F37:H37"/>
    <mergeCell ref="I37:I38"/>
    <mergeCell ref="J74:J75"/>
    <mergeCell ref="F75:G75"/>
    <mergeCell ref="A64:B64"/>
    <mergeCell ref="I67:J67"/>
    <mergeCell ref="I68:J68"/>
    <mergeCell ref="E67:H67"/>
    <mergeCell ref="A70:J70"/>
    <mergeCell ref="A72:J72"/>
    <mergeCell ref="A74:A75"/>
    <mergeCell ref="B74:B75"/>
    <mergeCell ref="C74:E75"/>
    <mergeCell ref="F74:H74"/>
    <mergeCell ref="I74:I75"/>
    <mergeCell ref="F64:G64"/>
    <mergeCell ref="I136:J136"/>
    <mergeCell ref="I137:J137"/>
    <mergeCell ref="A134:B134"/>
    <mergeCell ref="A106:J106"/>
    <mergeCell ref="A108:A109"/>
    <mergeCell ref="B108:B109"/>
    <mergeCell ref="C108:E109"/>
    <mergeCell ref="F108:H108"/>
    <mergeCell ref="I108:I109"/>
    <mergeCell ref="J108:J109"/>
    <mergeCell ref="F109:G109"/>
    <mergeCell ref="F133:G133"/>
    <mergeCell ref="F134:G134"/>
    <mergeCell ref="A133:B133"/>
    <mergeCell ref="E136:H136"/>
  </mergeCells>
  <dataValidations count="1">
    <dataValidation type="list" allowBlank="1" showInputMessage="1" showErrorMessage="1" sqref="C39:C63 C8:C33 C76:C104 C110:C132">
      <formula1>$C$153:$C$304</formula1>
    </dataValidation>
  </dataValidations>
  <pageMargins left="1.1811023622047245" right="0.39370078740157483" top="0.78740157480314965" bottom="0.78740157480314965" header="0.11811023622047245" footer="0.31496062992125984"/>
  <pageSetup paperSize="9" scale="67" fitToHeight="15" orientation="landscape" verticalDpi="0" r:id="rId1"/>
  <rowBreaks count="3" manualBreakCount="3">
    <brk id="34" max="9" man="1"/>
    <brk id="69" max="16383" man="1"/>
    <brk id="10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FFFF00"/>
  </sheetPr>
  <dimension ref="A1:J302"/>
  <sheetViews>
    <sheetView showZeros="0" view="pageBreakPreview" zoomScale="61" zoomScaleNormal="100" workbookViewId="0">
      <selection activeCell="A37" sqref="A37"/>
    </sheetView>
  </sheetViews>
  <sheetFormatPr defaultRowHeight="13.8" x14ac:dyDescent="0.25"/>
  <cols>
    <col min="1" max="1" width="5" style="116" customWidth="1"/>
    <col min="2" max="2" width="9.77734375" style="116" customWidth="1"/>
    <col min="3" max="3" width="70.77734375" style="116" customWidth="1"/>
    <col min="4" max="4" width="6.77734375" style="116" customWidth="1"/>
    <col min="5" max="5" width="12.77734375" style="116" customWidth="1"/>
    <col min="6" max="7" width="5.77734375" style="116" customWidth="1"/>
    <col min="8" max="8" width="8.77734375" style="116" customWidth="1"/>
    <col min="9" max="9" width="14.33203125" style="116" customWidth="1"/>
    <col min="10" max="10" width="33.33203125" style="116" customWidth="1"/>
    <col min="11" max="16384" width="8.88671875" style="116"/>
  </cols>
  <sheetData>
    <row r="1" spans="1:10" ht="14.4" x14ac:dyDescent="0.3">
      <c r="A1" s="586" t="s">
        <v>242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4.95" customHeight="1" x14ac:dyDescent="0.25">
      <c r="J2" s="117"/>
    </row>
    <row r="3" spans="1:10" ht="30" customHeight="1" x14ac:dyDescent="0.25">
      <c r="A3" s="676" t="s">
        <v>228</v>
      </c>
      <c r="B3" s="676"/>
      <c r="C3" s="676"/>
      <c r="D3" s="676"/>
      <c r="E3" s="676"/>
      <c r="F3" s="677"/>
      <c r="G3" s="677"/>
      <c r="H3" s="677"/>
      <c r="I3" s="677"/>
      <c r="J3" s="677"/>
    </row>
    <row r="4" spans="1:10" ht="18.45" customHeight="1" thickBot="1" x14ac:dyDescent="0.3">
      <c r="A4" s="678" t="s">
        <v>114</v>
      </c>
      <c r="B4" s="678"/>
      <c r="C4" s="678"/>
      <c r="D4" s="678"/>
      <c r="E4" s="678"/>
      <c r="F4" s="678"/>
      <c r="G4" s="678"/>
      <c r="H4" s="678"/>
      <c r="I4" s="678"/>
      <c r="J4" s="678"/>
    </row>
    <row r="5" spans="1:10" ht="19.95" customHeight="1" thickBot="1" x14ac:dyDescent="0.3">
      <c r="A5" s="654" t="s">
        <v>61</v>
      </c>
      <c r="B5" s="656" t="s">
        <v>213</v>
      </c>
      <c r="C5" s="658" t="s">
        <v>62</v>
      </c>
      <c r="D5" s="659"/>
      <c r="E5" s="659"/>
      <c r="F5" s="592" t="s">
        <v>216</v>
      </c>
      <c r="G5" s="663"/>
      <c r="H5" s="584"/>
      <c r="I5" s="599" t="s">
        <v>217</v>
      </c>
      <c r="J5" s="659" t="s">
        <v>218</v>
      </c>
    </row>
    <row r="6" spans="1:10" ht="19.95" customHeight="1" thickBot="1" x14ac:dyDescent="0.3">
      <c r="A6" s="655"/>
      <c r="B6" s="657"/>
      <c r="C6" s="660"/>
      <c r="D6" s="661"/>
      <c r="E6" s="662"/>
      <c r="F6" s="666" t="s">
        <v>214</v>
      </c>
      <c r="G6" s="667"/>
      <c r="H6" s="118" t="s">
        <v>215</v>
      </c>
      <c r="I6" s="664"/>
      <c r="J6" s="665"/>
    </row>
    <row r="7" spans="1:10" x14ac:dyDescent="0.25">
      <c r="A7" s="208" t="str">
        <f>IF(B7="","",MAX($A$6:A6)+1)</f>
        <v/>
      </c>
      <c r="B7" s="209" t="str">
        <f>IF(C7="","",IF(ISERROR(VLOOKUP(C7,$C$150:$I$301,2,0)),"",VLOOKUP(C7,$C$150:$I$301,2,0)))</f>
        <v/>
      </c>
      <c r="C7" s="119"/>
      <c r="D7" s="210"/>
      <c r="E7" s="211" t="str">
        <f>IF(C7="","",IF(ISERROR(VLOOKUP(C7,$C$150:$I$301,3,0)),"",IF(VLOOKUP(C7,$C$150:$I$301,3,0)="","",VLOOKUP(C7,$C$150:$I$301,3,0))))</f>
        <v/>
      </c>
      <c r="F7" s="209" t="str">
        <f>IF(G7=0,IF(C7=$C$180,$H$180+(D7-$I$180)*$F$180,IF(C7=$C$193,$H$193+(D7-$I$193)*$F$193,IF(C7="","",IF(ISERROR(VLOOKUP(C7,$C$150:$I$301,2,0)),"",IF(D7=0,IF(VLOOKUP(C7,$C$150:$I$301,4,0)=0,VLOOKUP(C7,$C$150:$I$301,6,0),VLOOKUP(C7,$C$150:$I$301,4,0)),IF(VLOOKUP(C7,$C$150:$I$301,6,0)=0,D7*VLOOKUP(C7,$C$150:$I$301,4,0),IF(D7*VLOOKUP(C7,$C$150:$I$301,4,0)&gt;VLOOKUP(C7,$C$150:$I$301,6,0),VLOOKUP(C7,$C$150:$I$301,6,0),D7*VLOOKUP(C7,$C$150:$I$301,4,0)))))))),"")</f>
        <v/>
      </c>
      <c r="G7" s="212"/>
      <c r="H7" s="213"/>
      <c r="I7" s="212"/>
      <c r="J7" s="214"/>
    </row>
    <row r="8" spans="1:10" x14ac:dyDescent="0.25">
      <c r="A8" s="215" t="str">
        <f>IF(B8="","",MAX($A$6:A7)+1)</f>
        <v/>
      </c>
      <c r="B8" s="242" t="str">
        <f t="shared" ref="B8:B29" si="0">IF(C8="","",IF(ISERROR(VLOOKUP(C8,$C$150:$I$301,2,0)),"",VLOOKUP(C8,$C$150:$I$301,2,0)))</f>
        <v/>
      </c>
      <c r="C8" s="120"/>
      <c r="D8" s="217"/>
      <c r="E8" s="224" t="str">
        <f t="shared" ref="E8:E29" si="1">IF(C8="","",IF(ISERROR(VLOOKUP(C8,$C$150:$I$301,3,0)),"",IF(VLOOKUP(C8,$C$150:$I$301,3,0)="","",VLOOKUP(C8,$C$150:$I$301,3,0))))</f>
        <v/>
      </c>
      <c r="F8" s="242" t="str">
        <f t="shared" ref="F8:F29" si="2">IF(G8=0,IF(C8=$C$180,$H$180+(D8-$I$180)*$F$180,IF(C8=$C$193,$H$193+(D8-$I$193)*$F$193,IF(C8="","",IF(ISERROR(VLOOKUP(C8,$C$150:$I$301,2,0)),"",IF(D8=0,IF(VLOOKUP(C8,$C$150:$I$301,4,0)=0,VLOOKUP(C8,$C$150:$I$301,6,0),VLOOKUP(C8,$C$150:$I$301,4,0)),IF(VLOOKUP(C8,$C$150:$I$301,6,0)=0,D8*VLOOKUP(C8,$C$150:$I$301,4,0),IF(D8*VLOOKUP(C8,$C$150:$I$301,4,0)&gt;VLOOKUP(C8,$C$150:$I$301,6,0),VLOOKUP(C8,$C$150:$I$301,6,0),D8*VLOOKUP(C8,$C$150:$I$301,4,0)))))))),"")</f>
        <v/>
      </c>
      <c r="G8" s="219"/>
      <c r="H8" s="220"/>
      <c r="I8" s="219"/>
      <c r="J8" s="221"/>
    </row>
    <row r="9" spans="1:10" x14ac:dyDescent="0.25">
      <c r="A9" s="215" t="str">
        <f>IF(B9="","",MAX($A$6:A8)+1)</f>
        <v/>
      </c>
      <c r="B9" s="242" t="str">
        <f t="shared" si="0"/>
        <v/>
      </c>
      <c r="C9" s="120"/>
      <c r="D9" s="217"/>
      <c r="E9" s="224" t="str">
        <f t="shared" si="1"/>
        <v/>
      </c>
      <c r="F9" s="242" t="str">
        <f t="shared" si="2"/>
        <v/>
      </c>
      <c r="G9" s="219"/>
      <c r="H9" s="220"/>
      <c r="I9" s="219"/>
      <c r="J9" s="221"/>
    </row>
    <row r="10" spans="1:10" x14ac:dyDescent="0.25">
      <c r="A10" s="215" t="str">
        <f>IF(B10="","",MAX($A$6:A9)+1)</f>
        <v/>
      </c>
      <c r="B10" s="242" t="str">
        <f t="shared" si="0"/>
        <v/>
      </c>
      <c r="C10" s="120"/>
      <c r="D10" s="217"/>
      <c r="E10" s="224" t="str">
        <f t="shared" si="1"/>
        <v/>
      </c>
      <c r="F10" s="242" t="str">
        <f t="shared" si="2"/>
        <v/>
      </c>
      <c r="G10" s="219"/>
      <c r="H10" s="220"/>
      <c r="I10" s="219"/>
      <c r="J10" s="221"/>
    </row>
    <row r="11" spans="1:10" x14ac:dyDescent="0.25">
      <c r="A11" s="215" t="str">
        <f>IF(B11="","",MAX($A$6:A10)+1)</f>
        <v/>
      </c>
      <c r="B11" s="242" t="str">
        <f t="shared" si="0"/>
        <v/>
      </c>
      <c r="C11" s="120"/>
      <c r="D11" s="217"/>
      <c r="E11" s="243" t="str">
        <f t="shared" si="1"/>
        <v/>
      </c>
      <c r="F11" s="242" t="str">
        <f t="shared" si="2"/>
        <v/>
      </c>
      <c r="G11" s="219"/>
      <c r="H11" s="220"/>
      <c r="I11" s="219"/>
      <c r="J11" s="221"/>
    </row>
    <row r="12" spans="1:10" x14ac:dyDescent="0.25">
      <c r="A12" s="215" t="str">
        <f>IF(B12="","",MAX($A$6:A11)+1)</f>
        <v/>
      </c>
      <c r="B12" s="242" t="str">
        <f t="shared" si="0"/>
        <v/>
      </c>
      <c r="C12" s="120"/>
      <c r="D12" s="217"/>
      <c r="E12" s="224" t="str">
        <f t="shared" si="1"/>
        <v/>
      </c>
      <c r="F12" s="242" t="str">
        <f t="shared" si="2"/>
        <v/>
      </c>
      <c r="G12" s="219"/>
      <c r="H12" s="220"/>
      <c r="I12" s="219"/>
      <c r="J12" s="221"/>
    </row>
    <row r="13" spans="1:10" x14ac:dyDescent="0.25">
      <c r="A13" s="215" t="str">
        <f>IF(B13="","",MAX($A$6:A12)+1)</f>
        <v/>
      </c>
      <c r="B13" s="242" t="str">
        <f t="shared" si="0"/>
        <v/>
      </c>
      <c r="C13" s="120"/>
      <c r="D13" s="217"/>
      <c r="E13" s="224" t="str">
        <f t="shared" si="1"/>
        <v/>
      </c>
      <c r="F13" s="242" t="str">
        <f t="shared" si="2"/>
        <v/>
      </c>
      <c r="G13" s="219"/>
      <c r="H13" s="220"/>
      <c r="I13" s="219"/>
      <c r="J13" s="221"/>
    </row>
    <row r="14" spans="1:10" x14ac:dyDescent="0.25">
      <c r="A14" s="225" t="str">
        <f>IF(B14="","",MAX($A$6:A13)+1)</f>
        <v/>
      </c>
      <c r="B14" s="242" t="str">
        <f t="shared" si="0"/>
        <v/>
      </c>
      <c r="C14" s="120"/>
      <c r="D14" s="217"/>
      <c r="E14" s="243" t="str">
        <f t="shared" si="1"/>
        <v/>
      </c>
      <c r="F14" s="242" t="str">
        <f t="shared" si="2"/>
        <v/>
      </c>
      <c r="G14" s="226"/>
      <c r="H14" s="227"/>
      <c r="I14" s="226"/>
      <c r="J14" s="228"/>
    </row>
    <row r="15" spans="1:10" x14ac:dyDescent="0.25">
      <c r="A15" s="225" t="str">
        <f>IF(B15="","",MAX($A$6:A14)+1)</f>
        <v/>
      </c>
      <c r="B15" s="242" t="str">
        <f t="shared" si="0"/>
        <v/>
      </c>
      <c r="C15" s="120"/>
      <c r="D15" s="217"/>
      <c r="E15" s="224" t="str">
        <f t="shared" si="1"/>
        <v/>
      </c>
      <c r="F15" s="242" t="str">
        <f t="shared" si="2"/>
        <v/>
      </c>
      <c r="G15" s="229"/>
      <c r="H15" s="230"/>
      <c r="I15" s="229"/>
      <c r="J15" s="231"/>
    </row>
    <row r="16" spans="1:10" x14ac:dyDescent="0.25">
      <c r="A16" s="215" t="str">
        <f>IF(B16="","",MAX($A$6:A15)+1)</f>
        <v/>
      </c>
      <c r="B16" s="242" t="str">
        <f t="shared" si="0"/>
        <v/>
      </c>
      <c r="C16" s="120"/>
      <c r="D16" s="217"/>
      <c r="E16" s="224" t="str">
        <f t="shared" si="1"/>
        <v/>
      </c>
      <c r="F16" s="242" t="str">
        <f t="shared" si="2"/>
        <v/>
      </c>
      <c r="G16" s="219"/>
      <c r="H16" s="220"/>
      <c r="I16" s="219"/>
      <c r="J16" s="221"/>
    </row>
    <row r="17" spans="1:10" x14ac:dyDescent="0.25">
      <c r="A17" s="215" t="str">
        <f>IF(B17="","",MAX($A$6:A16)+1)</f>
        <v/>
      </c>
      <c r="B17" s="242" t="str">
        <f t="shared" si="0"/>
        <v/>
      </c>
      <c r="C17" s="120"/>
      <c r="D17" s="217"/>
      <c r="E17" s="243" t="str">
        <f t="shared" si="1"/>
        <v/>
      </c>
      <c r="F17" s="216" t="str">
        <f t="shared" si="2"/>
        <v/>
      </c>
      <c r="G17" s="219"/>
      <c r="H17" s="220"/>
      <c r="I17" s="219"/>
      <c r="J17" s="221"/>
    </row>
    <row r="18" spans="1:10" x14ac:dyDescent="0.25">
      <c r="A18" s="225" t="str">
        <f>IF(B18="","",MAX($A$6:A17)+1)</f>
        <v/>
      </c>
      <c r="B18" s="242" t="str">
        <f t="shared" si="0"/>
        <v/>
      </c>
      <c r="C18" s="120"/>
      <c r="D18" s="217"/>
      <c r="E18" s="224" t="str">
        <f>IF(C18="","",IF(ISERROR(VLOOKUP(C18,$C$150:$I$301,3,0)),"",IF(VLOOKUP(C18,$C$150:$I$301,3,0)="","",VLOOKUP(C18,$C$150:$I$301,3,0))))</f>
        <v/>
      </c>
      <c r="F18" s="242" t="str">
        <f t="shared" si="2"/>
        <v/>
      </c>
      <c r="G18" s="219"/>
      <c r="H18" s="220"/>
      <c r="I18" s="219"/>
      <c r="J18" s="221"/>
    </row>
    <row r="19" spans="1:10" x14ac:dyDescent="0.25">
      <c r="A19" s="215" t="str">
        <f>IF(B19="","",MAX($A$6:A18)+1)</f>
        <v/>
      </c>
      <c r="B19" s="242" t="str">
        <f t="shared" si="0"/>
        <v/>
      </c>
      <c r="C19" s="122"/>
      <c r="D19" s="232"/>
      <c r="E19" s="224" t="str">
        <f t="shared" si="1"/>
        <v/>
      </c>
      <c r="F19" s="216" t="str">
        <f t="shared" si="2"/>
        <v/>
      </c>
      <c r="G19" s="229"/>
      <c r="H19" s="230"/>
      <c r="I19" s="229"/>
      <c r="J19" s="231"/>
    </row>
    <row r="20" spans="1:10" x14ac:dyDescent="0.25">
      <c r="A20" s="225" t="str">
        <f>IF(B20="","",MAX($A$6:A19)+1)</f>
        <v/>
      </c>
      <c r="B20" s="242" t="str">
        <f t="shared" si="0"/>
        <v/>
      </c>
      <c r="C20" s="123"/>
      <c r="D20" s="233"/>
      <c r="E20" s="224" t="str">
        <f t="shared" si="1"/>
        <v/>
      </c>
      <c r="F20" s="216" t="str">
        <f t="shared" si="2"/>
        <v/>
      </c>
      <c r="G20" s="219"/>
      <c r="H20" s="220"/>
      <c r="I20" s="219"/>
      <c r="J20" s="221"/>
    </row>
    <row r="21" spans="1:10" x14ac:dyDescent="0.25">
      <c r="A21" s="215" t="str">
        <f>IF(B21="","",MAX($A$6:A20)+1)</f>
        <v/>
      </c>
      <c r="B21" s="242" t="str">
        <f t="shared" si="0"/>
        <v/>
      </c>
      <c r="C21" s="123"/>
      <c r="D21" s="233"/>
      <c r="E21" s="224" t="str">
        <f t="shared" si="1"/>
        <v/>
      </c>
      <c r="F21" s="216" t="str">
        <f t="shared" si="2"/>
        <v/>
      </c>
      <c r="G21" s="229"/>
      <c r="H21" s="230"/>
      <c r="I21" s="229"/>
      <c r="J21" s="231"/>
    </row>
    <row r="22" spans="1:10" x14ac:dyDescent="0.25">
      <c r="A22" s="215" t="str">
        <f>IF(B22="","",MAX($A$6:A21)+1)</f>
        <v/>
      </c>
      <c r="B22" s="242" t="str">
        <f t="shared" si="0"/>
        <v/>
      </c>
      <c r="C22" s="123"/>
      <c r="D22" s="233"/>
      <c r="E22" s="224" t="str">
        <f t="shared" si="1"/>
        <v/>
      </c>
      <c r="F22" s="216" t="str">
        <f t="shared" si="2"/>
        <v/>
      </c>
      <c r="G22" s="219"/>
      <c r="H22" s="220"/>
      <c r="I22" s="219"/>
      <c r="J22" s="221"/>
    </row>
    <row r="23" spans="1:10" x14ac:dyDescent="0.25">
      <c r="A23" s="215" t="str">
        <f>IF(B23="","",MAX($A$6:A22)+1)</f>
        <v/>
      </c>
      <c r="B23" s="242" t="str">
        <f t="shared" si="0"/>
        <v/>
      </c>
      <c r="C23" s="123"/>
      <c r="D23" s="233"/>
      <c r="E23" s="224" t="str">
        <f t="shared" si="1"/>
        <v/>
      </c>
      <c r="F23" s="216" t="str">
        <f t="shared" si="2"/>
        <v/>
      </c>
      <c r="G23" s="229"/>
      <c r="H23" s="230"/>
      <c r="I23" s="229"/>
      <c r="J23" s="231"/>
    </row>
    <row r="24" spans="1:10" x14ac:dyDescent="0.25">
      <c r="A24" s="215" t="str">
        <f>IF(B24="","",MAX($A$6:A23)+1)</f>
        <v/>
      </c>
      <c r="B24" s="242" t="str">
        <f t="shared" si="0"/>
        <v/>
      </c>
      <c r="C24" s="123"/>
      <c r="D24" s="233"/>
      <c r="E24" s="224" t="str">
        <f t="shared" si="1"/>
        <v/>
      </c>
      <c r="F24" s="216" t="str">
        <f t="shared" si="2"/>
        <v/>
      </c>
      <c r="G24" s="219"/>
      <c r="H24" s="220"/>
      <c r="I24" s="219"/>
      <c r="J24" s="221"/>
    </row>
    <row r="25" spans="1:10" x14ac:dyDescent="0.25">
      <c r="A25" s="215" t="str">
        <f>IF(B25="","",MAX($A$6:A24)+1)</f>
        <v/>
      </c>
      <c r="B25" s="242" t="str">
        <f t="shared" si="0"/>
        <v/>
      </c>
      <c r="C25" s="123"/>
      <c r="D25" s="233"/>
      <c r="E25" s="224" t="str">
        <f t="shared" si="1"/>
        <v/>
      </c>
      <c r="F25" s="216" t="str">
        <f t="shared" si="2"/>
        <v/>
      </c>
      <c r="G25" s="229"/>
      <c r="H25" s="230"/>
      <c r="I25" s="229"/>
      <c r="J25" s="231"/>
    </row>
    <row r="26" spans="1:10" x14ac:dyDescent="0.25">
      <c r="A26" s="215" t="str">
        <f>IF(B26="","",MAX($A$6:A25)+1)</f>
        <v/>
      </c>
      <c r="B26" s="242" t="str">
        <f t="shared" si="0"/>
        <v/>
      </c>
      <c r="C26" s="123"/>
      <c r="D26" s="233"/>
      <c r="E26" s="224" t="str">
        <f t="shared" si="1"/>
        <v/>
      </c>
      <c r="F26" s="216" t="str">
        <f t="shared" si="2"/>
        <v/>
      </c>
      <c r="G26" s="219"/>
      <c r="H26" s="220"/>
      <c r="I26" s="219"/>
      <c r="J26" s="221"/>
    </row>
    <row r="27" spans="1:10" x14ac:dyDescent="0.25">
      <c r="A27" s="215" t="str">
        <f>IF(B27="","",MAX($A$6:A26)+1)</f>
        <v/>
      </c>
      <c r="B27" s="242" t="str">
        <f t="shared" si="0"/>
        <v/>
      </c>
      <c r="C27" s="123"/>
      <c r="D27" s="233"/>
      <c r="E27" s="224" t="str">
        <f t="shared" si="1"/>
        <v/>
      </c>
      <c r="F27" s="216" t="str">
        <f t="shared" si="2"/>
        <v/>
      </c>
      <c r="G27" s="229"/>
      <c r="H27" s="230"/>
      <c r="I27" s="229"/>
      <c r="J27" s="231"/>
    </row>
    <row r="28" spans="1:10" x14ac:dyDescent="0.25">
      <c r="A28" s="225" t="str">
        <f>IF(B28="","",MAX($A$6:A27)+1)</f>
        <v/>
      </c>
      <c r="B28" s="242" t="str">
        <f t="shared" si="0"/>
        <v/>
      </c>
      <c r="C28" s="123"/>
      <c r="D28" s="233"/>
      <c r="E28" s="224" t="str">
        <f t="shared" si="1"/>
        <v/>
      </c>
      <c r="F28" s="216" t="str">
        <f t="shared" si="2"/>
        <v/>
      </c>
      <c r="G28" s="219"/>
      <c r="H28" s="220"/>
      <c r="I28" s="219"/>
      <c r="J28" s="221"/>
    </row>
    <row r="29" spans="1:10" ht="14.4" thickBot="1" x14ac:dyDescent="0.3">
      <c r="A29" s="234" t="str">
        <f>IF(B29="","",MAX($A$6:A28)+1)</f>
        <v/>
      </c>
      <c r="B29" s="235" t="str">
        <f t="shared" si="0"/>
        <v/>
      </c>
      <c r="C29" s="123"/>
      <c r="D29" s="233"/>
      <c r="E29" s="237" t="str">
        <f t="shared" si="1"/>
        <v/>
      </c>
      <c r="F29" s="242" t="str">
        <f t="shared" si="2"/>
        <v/>
      </c>
      <c r="G29" s="229"/>
      <c r="H29" s="230"/>
      <c r="I29" s="229"/>
      <c r="J29" s="231"/>
    </row>
    <row r="30" spans="1:10" ht="30" customHeight="1" thickBot="1" x14ac:dyDescent="0.3">
      <c r="A30" s="670" t="s">
        <v>205</v>
      </c>
      <c r="B30" s="670"/>
      <c r="C30" s="124"/>
      <c r="D30" s="124"/>
      <c r="E30" s="125"/>
      <c r="F30" s="668">
        <f>SUM(F7:G29)</f>
        <v>0</v>
      </c>
      <c r="G30" s="669"/>
      <c r="H30" s="241">
        <f>SUM(H7:H29)</f>
        <v>0</v>
      </c>
      <c r="I30" s="125"/>
      <c r="J30" s="127"/>
    </row>
    <row r="31" spans="1:10" ht="15" customHeight="1" x14ac:dyDescent="0.25">
      <c r="A31" s="128"/>
      <c r="B31" s="128"/>
      <c r="C31" s="128"/>
      <c r="D31" s="128"/>
      <c r="E31" s="128"/>
      <c r="F31" s="128"/>
      <c r="G31" s="128"/>
      <c r="H31" s="128"/>
      <c r="I31" s="128"/>
      <c r="J31" s="128"/>
    </row>
    <row r="32" spans="1:10" ht="15" customHeight="1" x14ac:dyDescent="0.35">
      <c r="C32" s="88" t="s">
        <v>220</v>
      </c>
      <c r="E32" s="671" t="s">
        <v>195</v>
      </c>
      <c r="F32" s="671"/>
      <c r="G32" s="671"/>
      <c r="H32" s="671"/>
      <c r="I32" s="650" t="s">
        <v>222</v>
      </c>
      <c r="J32" s="650"/>
    </row>
    <row r="33" spans="1:10" ht="15" customHeight="1" x14ac:dyDescent="0.25">
      <c r="C33" s="116" t="s">
        <v>221</v>
      </c>
      <c r="I33" s="606" t="s">
        <v>194</v>
      </c>
      <c r="J33" s="651"/>
    </row>
    <row r="34" spans="1:10" ht="15" customHeight="1" x14ac:dyDescent="0.25">
      <c r="J34" s="117"/>
    </row>
    <row r="35" spans="1:10" ht="15" customHeight="1" x14ac:dyDescent="0.25">
      <c r="J35" s="117"/>
    </row>
    <row r="36" spans="1:10" ht="14.4" x14ac:dyDescent="0.3">
      <c r="A36" s="586" t="s">
        <v>243</v>
      </c>
      <c r="B36" s="586"/>
      <c r="C36" s="586"/>
      <c r="D36" s="586"/>
      <c r="E36" s="586"/>
      <c r="F36" s="586"/>
      <c r="G36" s="586"/>
      <c r="H36" s="586"/>
      <c r="I36" s="586"/>
      <c r="J36" s="587"/>
    </row>
    <row r="37" spans="1:10" ht="4.95" customHeight="1" x14ac:dyDescent="0.25">
      <c r="J37" s="117"/>
    </row>
    <row r="38" spans="1:10" ht="18.45" customHeight="1" x14ac:dyDescent="0.35">
      <c r="A38" s="675" t="s">
        <v>224</v>
      </c>
      <c r="B38" s="675"/>
      <c r="C38" s="675"/>
      <c r="D38" s="675"/>
      <c r="E38" s="675"/>
      <c r="F38" s="675"/>
      <c r="G38" s="675"/>
      <c r="H38" s="675"/>
      <c r="I38" s="675"/>
      <c r="J38" s="675"/>
    </row>
    <row r="39" spans="1:10" ht="4.95" customHeight="1" thickBot="1" x14ac:dyDescent="0.3">
      <c r="J39" s="117"/>
    </row>
    <row r="40" spans="1:10" ht="19.95" customHeight="1" thickBot="1" x14ac:dyDescent="0.3">
      <c r="A40" s="654" t="s">
        <v>61</v>
      </c>
      <c r="B40" s="656" t="s">
        <v>213</v>
      </c>
      <c r="C40" s="658" t="s">
        <v>62</v>
      </c>
      <c r="D40" s="659"/>
      <c r="E40" s="659"/>
      <c r="F40" s="592" t="s">
        <v>216</v>
      </c>
      <c r="G40" s="663"/>
      <c r="H40" s="584"/>
      <c r="I40" s="599" t="s">
        <v>217</v>
      </c>
      <c r="J40" s="659" t="s">
        <v>218</v>
      </c>
    </row>
    <row r="41" spans="1:10" ht="19.95" customHeight="1" thickBot="1" x14ac:dyDescent="0.3">
      <c r="A41" s="655"/>
      <c r="B41" s="657"/>
      <c r="C41" s="660"/>
      <c r="D41" s="661"/>
      <c r="E41" s="662"/>
      <c r="F41" s="666" t="s">
        <v>214</v>
      </c>
      <c r="G41" s="667"/>
      <c r="H41" s="118" t="s">
        <v>215</v>
      </c>
      <c r="I41" s="664"/>
      <c r="J41" s="665"/>
    </row>
    <row r="42" spans="1:10" x14ac:dyDescent="0.25">
      <c r="A42" s="208" t="str">
        <f>IF(B42="","",MAX($A$41:A41)+1)</f>
        <v/>
      </c>
      <c r="B42" s="209" t="str">
        <f>IF(C42="","",IF(ISERROR(VLOOKUP(C42,$C$150:$I$301,2,0)),"",VLOOKUP(C42,$C$150:$I$301,2,0)))</f>
        <v/>
      </c>
      <c r="C42" s="119"/>
      <c r="D42" s="210"/>
      <c r="E42" s="211" t="str">
        <f>IF(C42="","",IF(ISERROR(VLOOKUP(C42,$C$150:$I$301,3,0)),"",IF(VLOOKUP(C42,$C$150:$I$301,3,0)="","",VLOOKUP(C42,$C$150:$I$301,3,0))))</f>
        <v/>
      </c>
      <c r="F42" s="209" t="str">
        <f>IF(G42=0,IF(C42=$C$180,$H$180+(D42-$I$180)*$F$180,IF(C42=$C$193,$H$193+(D42-$I$193)*$F$193,IF(C42="","",IF(ISERROR(VLOOKUP(C42,$C$150:$I$301,2,0)),"",IF(D42=0,IF(VLOOKUP(C42,$C$150:$I$301,4,0)=0,VLOOKUP(C42,$C$150:$I$301,6,0),VLOOKUP(C42,$C$150:$I$301,4,0)),IF(VLOOKUP(C42,$C$150:$I$301,6,0)=0,D42*VLOOKUP(C42,$C$150:$I$301,4,0),IF(D42*VLOOKUP(C42,$C$150:$I$301,4,0)&gt;VLOOKUP(C42,$C$150:$I$301,6,0),VLOOKUP(C42,$C$150:$I$301,6,0),D42*VLOOKUP(C42,$C$150:$I$301,4,0)))))))),"")</f>
        <v/>
      </c>
      <c r="G42" s="212"/>
      <c r="H42" s="213"/>
      <c r="I42" s="212"/>
      <c r="J42" s="214"/>
    </row>
    <row r="43" spans="1:10" x14ac:dyDescent="0.25">
      <c r="A43" s="225" t="str">
        <f>IF(B43="","",MAX($A$41:A42)+1)</f>
        <v/>
      </c>
      <c r="B43" s="216" t="str">
        <f t="shared" ref="B43:B64" si="3">IF(C43="","",IF(ISERROR(VLOOKUP(C43,$C$150:$I$301,2,0)),"",VLOOKUP(C43,$C$150:$I$301,2,0)))</f>
        <v/>
      </c>
      <c r="C43" s="120"/>
      <c r="D43" s="217"/>
      <c r="E43" s="224" t="str">
        <f t="shared" ref="E43:E64" si="4">IF(C43="","",IF(ISERROR(VLOOKUP(C43,$C$150:$I$301,3,0)),"",IF(VLOOKUP(C43,$C$150:$I$301,3,0)="","",VLOOKUP(C43,$C$150:$I$301,3,0))))</f>
        <v/>
      </c>
      <c r="F43" s="216" t="str">
        <f t="shared" ref="F43:F64" si="5">IF(G43=0,IF(C43=$C$180,$H$180+(D43-$I$180)*$F$180,IF(C43=$C$193,$H$193+(D43-$I$193)*$F$193,IF(C43="","",IF(ISERROR(VLOOKUP(C43,$C$150:$I$301,2,0)),"",IF(D43=0,IF(VLOOKUP(C43,$C$150:$I$301,4,0)=0,VLOOKUP(C43,$C$150:$I$301,6,0),VLOOKUP(C43,$C$150:$I$301,4,0)),IF(VLOOKUP(C43,$C$150:$I$301,6,0)=0,D43*VLOOKUP(C43,$C$150:$I$301,4,0),IF(D43*VLOOKUP(C43,$C$150:$I$301,4,0)&gt;VLOOKUP(C43,$C$150:$I$301,6,0),VLOOKUP(C43,$C$150:$I$301,6,0),D43*VLOOKUP(C43,$C$150:$I$301,4,0)))))))),"")</f>
        <v/>
      </c>
      <c r="G43" s="219"/>
      <c r="H43" s="220"/>
      <c r="I43" s="219"/>
      <c r="J43" s="221"/>
    </row>
    <row r="44" spans="1:10" x14ac:dyDescent="0.25">
      <c r="A44" s="225" t="str">
        <f>IF(B44="","",MAX($A$41:A43)+1)</f>
        <v/>
      </c>
      <c r="B44" s="245" t="str">
        <f t="shared" si="3"/>
        <v/>
      </c>
      <c r="C44" s="120"/>
      <c r="D44" s="217"/>
      <c r="E44" s="224" t="str">
        <f t="shared" si="4"/>
        <v/>
      </c>
      <c r="F44" s="216" t="str">
        <f t="shared" si="5"/>
        <v/>
      </c>
      <c r="G44" s="219"/>
      <c r="H44" s="220"/>
      <c r="I44" s="219"/>
      <c r="J44" s="221"/>
    </row>
    <row r="45" spans="1:10" x14ac:dyDescent="0.25">
      <c r="A45" s="225" t="str">
        <f>IF(B45="","",MAX($A$41:A44)+1)</f>
        <v/>
      </c>
      <c r="B45" s="245" t="str">
        <f t="shared" si="3"/>
        <v/>
      </c>
      <c r="C45" s="120"/>
      <c r="D45" s="217"/>
      <c r="E45" s="224" t="str">
        <f t="shared" si="4"/>
        <v/>
      </c>
      <c r="F45" s="216" t="str">
        <f t="shared" si="5"/>
        <v/>
      </c>
      <c r="G45" s="219"/>
      <c r="H45" s="220"/>
      <c r="I45" s="219"/>
      <c r="J45" s="221"/>
    </row>
    <row r="46" spans="1:10" x14ac:dyDescent="0.25">
      <c r="A46" s="225" t="str">
        <f>IF(B46="","",MAX($A$41:A45)+1)</f>
        <v/>
      </c>
      <c r="B46" s="245" t="str">
        <f t="shared" si="3"/>
        <v/>
      </c>
      <c r="C46" s="120"/>
      <c r="D46" s="217"/>
      <c r="E46" s="224" t="str">
        <f t="shared" si="4"/>
        <v/>
      </c>
      <c r="F46" s="216" t="str">
        <f t="shared" si="5"/>
        <v/>
      </c>
      <c r="G46" s="219"/>
      <c r="H46" s="220"/>
      <c r="I46" s="219"/>
      <c r="J46" s="221"/>
    </row>
    <row r="47" spans="1:10" x14ac:dyDescent="0.25">
      <c r="A47" s="225" t="str">
        <f>IF(B47="","",MAX($A$41:A46)+1)</f>
        <v/>
      </c>
      <c r="B47" s="216" t="str">
        <f t="shared" si="3"/>
        <v/>
      </c>
      <c r="C47" s="120"/>
      <c r="D47" s="217"/>
      <c r="E47" s="224" t="str">
        <f t="shared" si="4"/>
        <v/>
      </c>
      <c r="F47" s="216" t="str">
        <f t="shared" si="5"/>
        <v/>
      </c>
      <c r="G47" s="219"/>
      <c r="H47" s="220"/>
      <c r="I47" s="219"/>
      <c r="J47" s="221"/>
    </row>
    <row r="48" spans="1:10" x14ac:dyDescent="0.25">
      <c r="A48" s="225" t="str">
        <f>IF(B48="","",MAX($A$41:A47)+1)</f>
        <v/>
      </c>
      <c r="B48" s="235" t="str">
        <f t="shared" si="3"/>
        <v/>
      </c>
      <c r="C48" s="120"/>
      <c r="D48" s="217"/>
      <c r="E48" s="224" t="str">
        <f t="shared" si="4"/>
        <v/>
      </c>
      <c r="F48" s="216" t="str">
        <f t="shared" si="5"/>
        <v/>
      </c>
      <c r="G48" s="219"/>
      <c r="H48" s="220"/>
      <c r="I48" s="219"/>
      <c r="J48" s="221"/>
    </row>
    <row r="49" spans="1:10" x14ac:dyDescent="0.25">
      <c r="A49" s="225" t="str">
        <f>IF(B49="","",MAX($A$41:A48)+1)</f>
        <v/>
      </c>
      <c r="B49" s="245" t="str">
        <f t="shared" si="3"/>
        <v/>
      </c>
      <c r="C49" s="120"/>
      <c r="D49" s="217"/>
      <c r="E49" s="224" t="str">
        <f t="shared" si="4"/>
        <v/>
      </c>
      <c r="F49" s="216" t="str">
        <f t="shared" si="5"/>
        <v/>
      </c>
      <c r="G49" s="226"/>
      <c r="H49" s="227"/>
      <c r="I49" s="226"/>
      <c r="J49" s="228"/>
    </row>
    <row r="50" spans="1:10" x14ac:dyDescent="0.25">
      <c r="A50" s="225" t="str">
        <f>IF(B50="","",MAX($A$41:A49)+1)</f>
        <v/>
      </c>
      <c r="B50" s="245" t="str">
        <f t="shared" si="3"/>
        <v/>
      </c>
      <c r="C50" s="120"/>
      <c r="D50" s="217"/>
      <c r="E50" s="224" t="str">
        <f t="shared" si="4"/>
        <v/>
      </c>
      <c r="F50" s="216" t="str">
        <f t="shared" si="5"/>
        <v/>
      </c>
      <c r="G50" s="229"/>
      <c r="H50" s="230"/>
      <c r="I50" s="229"/>
      <c r="J50" s="231"/>
    </row>
    <row r="51" spans="1:10" x14ac:dyDescent="0.25">
      <c r="A51" s="225" t="str">
        <f>IF(B51="","",MAX($A$41:A50)+1)</f>
        <v/>
      </c>
      <c r="B51" s="245" t="str">
        <f t="shared" si="3"/>
        <v/>
      </c>
      <c r="C51" s="120"/>
      <c r="D51" s="217"/>
      <c r="E51" s="224" t="str">
        <f t="shared" si="4"/>
        <v/>
      </c>
      <c r="F51" s="216" t="str">
        <f t="shared" si="5"/>
        <v/>
      </c>
      <c r="G51" s="219"/>
      <c r="H51" s="220"/>
      <c r="I51" s="219"/>
      <c r="J51" s="221"/>
    </row>
    <row r="52" spans="1:10" x14ac:dyDescent="0.25">
      <c r="A52" s="225" t="str">
        <f>IF(B52="","",MAX($A$41:A51)+1)</f>
        <v/>
      </c>
      <c r="B52" s="216" t="str">
        <f t="shared" si="3"/>
        <v/>
      </c>
      <c r="C52" s="120"/>
      <c r="D52" s="217"/>
      <c r="E52" s="224" t="str">
        <f t="shared" si="4"/>
        <v/>
      </c>
      <c r="F52" s="216" t="str">
        <f t="shared" si="5"/>
        <v/>
      </c>
      <c r="G52" s="219"/>
      <c r="H52" s="220"/>
      <c r="I52" s="219"/>
      <c r="J52" s="221"/>
    </row>
    <row r="53" spans="1:10" x14ac:dyDescent="0.25">
      <c r="A53" s="225" t="str">
        <f>IF(B53="","",MAX($A$41:A52)+1)</f>
        <v/>
      </c>
      <c r="B53" s="242" t="str">
        <f t="shared" si="3"/>
        <v/>
      </c>
      <c r="C53" s="120"/>
      <c r="D53" s="217"/>
      <c r="E53" s="224" t="str">
        <f t="shared" si="4"/>
        <v/>
      </c>
      <c r="F53" s="216" t="str">
        <f t="shared" si="5"/>
        <v/>
      </c>
      <c r="G53" s="219"/>
      <c r="H53" s="220"/>
      <c r="I53" s="219"/>
      <c r="J53" s="221"/>
    </row>
    <row r="54" spans="1:10" x14ac:dyDescent="0.25">
      <c r="A54" s="215" t="str">
        <f>IF(B54="","",MAX($A$41:A53)+1)</f>
        <v/>
      </c>
      <c r="B54" s="242" t="str">
        <f t="shared" si="3"/>
        <v/>
      </c>
      <c r="C54" s="122"/>
      <c r="D54" s="232"/>
      <c r="E54" s="224" t="str">
        <f t="shared" si="4"/>
        <v/>
      </c>
      <c r="F54" s="216" t="str">
        <f t="shared" si="5"/>
        <v/>
      </c>
      <c r="G54" s="229"/>
      <c r="H54" s="230"/>
      <c r="I54" s="229"/>
      <c r="J54" s="231"/>
    </row>
    <row r="55" spans="1:10" x14ac:dyDescent="0.25">
      <c r="A55" s="215" t="str">
        <f>IF(B55="","",MAX($A$41:A54)+1)</f>
        <v/>
      </c>
      <c r="B55" s="242" t="str">
        <f t="shared" si="3"/>
        <v/>
      </c>
      <c r="C55" s="123"/>
      <c r="D55" s="233"/>
      <c r="E55" s="224" t="str">
        <f t="shared" si="4"/>
        <v/>
      </c>
      <c r="F55" s="242" t="str">
        <f t="shared" si="5"/>
        <v/>
      </c>
      <c r="G55" s="219"/>
      <c r="H55" s="220"/>
      <c r="I55" s="219"/>
      <c r="J55" s="221"/>
    </row>
    <row r="56" spans="1:10" x14ac:dyDescent="0.25">
      <c r="A56" s="215" t="str">
        <f>IF(B56="","",MAX($A$41:A55)+1)</f>
        <v/>
      </c>
      <c r="B56" s="242" t="str">
        <f t="shared" si="3"/>
        <v/>
      </c>
      <c r="C56" s="123"/>
      <c r="D56" s="233"/>
      <c r="E56" s="224" t="str">
        <f t="shared" si="4"/>
        <v/>
      </c>
      <c r="F56" s="216" t="str">
        <f t="shared" si="5"/>
        <v/>
      </c>
      <c r="G56" s="229"/>
      <c r="H56" s="230"/>
      <c r="I56" s="229"/>
      <c r="J56" s="231"/>
    </row>
    <row r="57" spans="1:10" x14ac:dyDescent="0.25">
      <c r="A57" s="215" t="str">
        <f>IF(B57="","",MAX($A$41:A56)+1)</f>
        <v/>
      </c>
      <c r="B57" s="242" t="str">
        <f t="shared" si="3"/>
        <v/>
      </c>
      <c r="C57" s="123"/>
      <c r="D57" s="233"/>
      <c r="E57" s="224" t="str">
        <f t="shared" si="4"/>
        <v/>
      </c>
      <c r="F57" s="216" t="str">
        <f t="shared" si="5"/>
        <v/>
      </c>
      <c r="G57" s="219"/>
      <c r="H57" s="220"/>
      <c r="I57" s="219"/>
      <c r="J57" s="221"/>
    </row>
    <row r="58" spans="1:10" x14ac:dyDescent="0.25">
      <c r="A58" s="215" t="str">
        <f>IF(B58="","",MAX($A$41:A57)+1)</f>
        <v/>
      </c>
      <c r="B58" s="242" t="str">
        <f t="shared" si="3"/>
        <v/>
      </c>
      <c r="C58" s="123"/>
      <c r="D58" s="233"/>
      <c r="E58" s="224" t="str">
        <f t="shared" si="4"/>
        <v/>
      </c>
      <c r="F58" s="216" t="str">
        <f t="shared" si="5"/>
        <v/>
      </c>
      <c r="G58" s="229"/>
      <c r="H58" s="230"/>
      <c r="I58" s="229"/>
      <c r="J58" s="231"/>
    </row>
    <row r="59" spans="1:10" x14ac:dyDescent="0.25">
      <c r="A59" s="215" t="str">
        <f>IF(B59="","",MAX($A$41:A58)+1)</f>
        <v/>
      </c>
      <c r="B59" s="242" t="str">
        <f t="shared" si="3"/>
        <v/>
      </c>
      <c r="C59" s="123"/>
      <c r="D59" s="233"/>
      <c r="E59" s="224" t="str">
        <f t="shared" si="4"/>
        <v/>
      </c>
      <c r="F59" s="216" t="str">
        <f t="shared" si="5"/>
        <v/>
      </c>
      <c r="G59" s="219"/>
      <c r="H59" s="220"/>
      <c r="I59" s="219"/>
      <c r="J59" s="221"/>
    </row>
    <row r="60" spans="1:10" x14ac:dyDescent="0.25">
      <c r="A60" s="215" t="str">
        <f>IF(B60="","",MAX($A$41:A59)+1)</f>
        <v/>
      </c>
      <c r="B60" s="242" t="str">
        <f t="shared" si="3"/>
        <v/>
      </c>
      <c r="C60" s="123"/>
      <c r="D60" s="233"/>
      <c r="E60" s="224" t="str">
        <f t="shared" si="4"/>
        <v/>
      </c>
      <c r="F60" s="216" t="str">
        <f t="shared" si="5"/>
        <v/>
      </c>
      <c r="G60" s="229"/>
      <c r="H60" s="230"/>
      <c r="I60" s="229"/>
      <c r="J60" s="231"/>
    </row>
    <row r="61" spans="1:10" x14ac:dyDescent="0.25">
      <c r="A61" s="215" t="str">
        <f>IF(B61="","",MAX($A$41:A60)+1)</f>
        <v/>
      </c>
      <c r="B61" s="242" t="str">
        <f t="shared" si="3"/>
        <v/>
      </c>
      <c r="C61" s="123"/>
      <c r="D61" s="233"/>
      <c r="E61" s="224" t="str">
        <f t="shared" si="4"/>
        <v/>
      </c>
      <c r="F61" s="216" t="str">
        <f t="shared" si="5"/>
        <v/>
      </c>
      <c r="G61" s="219"/>
      <c r="H61" s="220"/>
      <c r="I61" s="219"/>
      <c r="J61" s="221"/>
    </row>
    <row r="62" spans="1:10" x14ac:dyDescent="0.25">
      <c r="A62" s="225" t="str">
        <f>IF(B62="","",MAX($A$41:A61)+1)</f>
        <v/>
      </c>
      <c r="B62" s="242" t="str">
        <f t="shared" si="3"/>
        <v/>
      </c>
      <c r="C62" s="123"/>
      <c r="D62" s="233"/>
      <c r="E62" s="224" t="str">
        <f t="shared" si="4"/>
        <v/>
      </c>
      <c r="F62" s="216" t="str">
        <f t="shared" si="5"/>
        <v/>
      </c>
      <c r="G62" s="229"/>
      <c r="H62" s="230"/>
      <c r="I62" s="229"/>
      <c r="J62" s="231"/>
    </row>
    <row r="63" spans="1:10" ht="14.4" thickBot="1" x14ac:dyDescent="0.3">
      <c r="A63" s="234" t="str">
        <f>IF(B63="","",MAX($A$41:A62)+1)</f>
        <v/>
      </c>
      <c r="B63" s="235" t="str">
        <f t="shared" si="3"/>
        <v/>
      </c>
      <c r="C63" s="123"/>
      <c r="D63" s="233"/>
      <c r="E63" s="243" t="str">
        <f t="shared" si="4"/>
        <v/>
      </c>
      <c r="F63" s="216" t="str">
        <f t="shared" si="5"/>
        <v/>
      </c>
      <c r="G63" s="219"/>
      <c r="H63" s="220"/>
      <c r="I63" s="219"/>
      <c r="J63" s="221"/>
    </row>
    <row r="64" spans="1:10" ht="14.4" thickBot="1" x14ac:dyDescent="0.3">
      <c r="A64" s="246" t="str">
        <f>IF(B64="","",MAX($A$41:A63)+1)</f>
        <v/>
      </c>
      <c r="B64" s="247" t="str">
        <f t="shared" si="3"/>
        <v/>
      </c>
      <c r="C64" s="123"/>
      <c r="D64" s="233"/>
      <c r="E64" s="248" t="str">
        <f t="shared" si="4"/>
        <v/>
      </c>
      <c r="F64" s="242" t="str">
        <f t="shared" si="5"/>
        <v/>
      </c>
      <c r="G64" s="229"/>
      <c r="H64" s="230"/>
      <c r="I64" s="229"/>
      <c r="J64" s="231"/>
    </row>
    <row r="65" spans="1:10" ht="30" customHeight="1" thickBot="1" x14ac:dyDescent="0.3">
      <c r="A65" s="670" t="s">
        <v>205</v>
      </c>
      <c r="B65" s="670"/>
      <c r="C65" s="124"/>
      <c r="D65" s="125"/>
      <c r="E65" s="125"/>
      <c r="F65" s="668">
        <f>SUM(F42:G64)</f>
        <v>0</v>
      </c>
      <c r="G65" s="669"/>
      <c r="H65" s="244">
        <f>SUM(H42:H64)</f>
        <v>0</v>
      </c>
      <c r="I65" s="125"/>
      <c r="J65" s="127"/>
    </row>
    <row r="66" spans="1:10" ht="30" customHeight="1" thickBot="1" x14ac:dyDescent="0.3">
      <c r="A66" s="652" t="s">
        <v>66</v>
      </c>
      <c r="B66" s="653"/>
      <c r="C66" s="125"/>
      <c r="D66" s="126"/>
      <c r="E66" s="125"/>
      <c r="F66" s="668">
        <f>SUM(F30,F65)</f>
        <v>0</v>
      </c>
      <c r="G66" s="669"/>
      <c r="H66" s="244">
        <f>SUM(H30,H65)</f>
        <v>0</v>
      </c>
      <c r="I66" s="125"/>
      <c r="J66" s="126"/>
    </row>
    <row r="67" spans="1:10" ht="15" customHeight="1" x14ac:dyDescent="0.25">
      <c r="J67" s="117"/>
    </row>
    <row r="68" spans="1:10" ht="15" customHeight="1" x14ac:dyDescent="0.35">
      <c r="C68" s="88" t="s">
        <v>220</v>
      </c>
      <c r="E68" s="671" t="s">
        <v>195</v>
      </c>
      <c r="F68" s="671"/>
      <c r="G68" s="671"/>
      <c r="H68" s="671"/>
      <c r="I68" s="650" t="s">
        <v>222</v>
      </c>
      <c r="J68" s="650"/>
    </row>
    <row r="69" spans="1:10" ht="15" customHeight="1" x14ac:dyDescent="0.25">
      <c r="C69" s="116" t="s">
        <v>221</v>
      </c>
      <c r="I69" s="606" t="s">
        <v>194</v>
      </c>
      <c r="J69" s="651"/>
    </row>
    <row r="70" spans="1:10" ht="15" customHeight="1" x14ac:dyDescent="0.25"/>
    <row r="71" spans="1:10" ht="15" customHeight="1" x14ac:dyDescent="0.25"/>
    <row r="147" spans="1:8" hidden="1" x14ac:dyDescent="0.25"/>
    <row r="148" spans="1:8" hidden="1" x14ac:dyDescent="0.25"/>
    <row r="149" spans="1:8" hidden="1" x14ac:dyDescent="0.25">
      <c r="A149" s="89"/>
      <c r="B149" s="90" t="s">
        <v>213</v>
      </c>
      <c r="C149" s="91" t="s">
        <v>304</v>
      </c>
      <c r="D149" s="74" t="str">
        <f>B149</f>
        <v>Индекс</v>
      </c>
      <c r="E149" s="91"/>
      <c r="F149" s="92" t="s">
        <v>305</v>
      </c>
      <c r="G149" s="92"/>
      <c r="H149" s="92" t="s">
        <v>306</v>
      </c>
    </row>
    <row r="150" spans="1:8" ht="26.4" hidden="1" x14ac:dyDescent="0.25">
      <c r="A150" s="93"/>
      <c r="B150" s="94" t="s">
        <v>296</v>
      </c>
      <c r="C150" s="95" t="s">
        <v>372</v>
      </c>
      <c r="D150" s="74" t="str">
        <f t="shared" ref="D150:D178" si="6">B150</f>
        <v>1.1.1.</v>
      </c>
      <c r="E150" s="96" t="s">
        <v>298</v>
      </c>
      <c r="F150" s="97">
        <v>18</v>
      </c>
      <c r="G150" s="97"/>
      <c r="H150" s="92">
        <v>50</v>
      </c>
    </row>
    <row r="151" spans="1:8" ht="26.4" hidden="1" x14ac:dyDescent="0.25">
      <c r="A151" s="93"/>
      <c r="B151" s="94" t="s">
        <v>297</v>
      </c>
      <c r="C151" s="95" t="s">
        <v>373</v>
      </c>
      <c r="D151" s="74" t="str">
        <f t="shared" si="6"/>
        <v>1.1.2.</v>
      </c>
      <c r="E151" s="96" t="s">
        <v>298</v>
      </c>
      <c r="F151" s="97">
        <v>6</v>
      </c>
      <c r="G151" s="97"/>
      <c r="H151" s="92">
        <v>150</v>
      </c>
    </row>
    <row r="152" spans="1:8" ht="26.4" hidden="1" x14ac:dyDescent="0.25">
      <c r="A152" s="93"/>
      <c r="B152" s="94" t="s">
        <v>374</v>
      </c>
      <c r="C152" s="95" t="s">
        <v>375</v>
      </c>
      <c r="D152" s="74" t="str">
        <f t="shared" si="6"/>
        <v>1.2.1.</v>
      </c>
      <c r="E152" s="96" t="s">
        <v>298</v>
      </c>
      <c r="F152" s="97">
        <v>12</v>
      </c>
      <c r="G152" s="97"/>
      <c r="H152" s="92">
        <v>100</v>
      </c>
    </row>
    <row r="153" spans="1:8" ht="26.4" hidden="1" x14ac:dyDescent="0.25">
      <c r="A153" s="93"/>
      <c r="B153" s="94" t="s">
        <v>376</v>
      </c>
      <c r="C153" s="95" t="s">
        <v>377</v>
      </c>
      <c r="D153" s="74" t="str">
        <f t="shared" si="6"/>
        <v>1.2.2.</v>
      </c>
      <c r="E153" s="96" t="s">
        <v>298</v>
      </c>
      <c r="F153" s="97">
        <v>4</v>
      </c>
      <c r="G153" s="97"/>
      <c r="H153" s="97"/>
    </row>
    <row r="154" spans="1:8" hidden="1" x14ac:dyDescent="0.25">
      <c r="A154" s="93"/>
      <c r="B154" s="94" t="s">
        <v>378</v>
      </c>
      <c r="C154" s="95" t="s">
        <v>379</v>
      </c>
      <c r="D154" s="74" t="str">
        <f t="shared" si="6"/>
        <v>1.3.1.</v>
      </c>
      <c r="E154" s="96" t="s">
        <v>298</v>
      </c>
      <c r="F154" s="92">
        <v>60</v>
      </c>
      <c r="G154" s="92"/>
      <c r="H154" s="92"/>
    </row>
    <row r="155" spans="1:8" ht="26.4" hidden="1" x14ac:dyDescent="0.25">
      <c r="A155" s="93"/>
      <c r="B155" s="94" t="s">
        <v>380</v>
      </c>
      <c r="C155" s="95" t="s">
        <v>381</v>
      </c>
      <c r="D155" s="74" t="str">
        <f t="shared" si="6"/>
        <v>1.3.2.</v>
      </c>
      <c r="E155" s="96" t="s">
        <v>298</v>
      </c>
      <c r="F155" s="97">
        <v>50</v>
      </c>
      <c r="G155" s="97"/>
      <c r="H155" s="92"/>
    </row>
    <row r="156" spans="1:8" ht="26.4" hidden="1" x14ac:dyDescent="0.25">
      <c r="A156" s="93"/>
      <c r="B156" s="94" t="s">
        <v>382</v>
      </c>
      <c r="C156" s="95" t="s">
        <v>383</v>
      </c>
      <c r="D156" s="74" t="str">
        <f t="shared" si="6"/>
        <v>1.3.3.</v>
      </c>
      <c r="E156" s="96" t="s">
        <v>298</v>
      </c>
      <c r="F156" s="92">
        <v>30</v>
      </c>
      <c r="G156" s="92"/>
      <c r="H156" s="92"/>
    </row>
    <row r="157" spans="1:8" ht="26.4" hidden="1" x14ac:dyDescent="0.25">
      <c r="A157" s="93"/>
      <c r="B157" s="94" t="s">
        <v>299</v>
      </c>
      <c r="C157" s="95" t="s">
        <v>384</v>
      </c>
      <c r="D157" s="74" t="str">
        <f t="shared" si="6"/>
        <v>1.3.4.</v>
      </c>
      <c r="E157" s="96" t="s">
        <v>298</v>
      </c>
      <c r="F157" s="92">
        <v>6</v>
      </c>
      <c r="G157" s="92"/>
      <c r="H157" s="92">
        <v>90</v>
      </c>
    </row>
    <row r="158" spans="1:8" ht="26.4" hidden="1" x14ac:dyDescent="0.25">
      <c r="A158" s="98"/>
      <c r="B158" s="94" t="s">
        <v>385</v>
      </c>
      <c r="C158" s="99" t="s">
        <v>386</v>
      </c>
      <c r="D158" s="74" t="str">
        <f t="shared" si="6"/>
        <v>1.4.</v>
      </c>
      <c r="E158" s="92" t="s">
        <v>298</v>
      </c>
      <c r="F158" s="92">
        <v>30</v>
      </c>
      <c r="G158" s="92"/>
      <c r="H158" s="92">
        <v>150</v>
      </c>
    </row>
    <row r="159" spans="1:8" hidden="1" x14ac:dyDescent="0.25">
      <c r="A159" s="98"/>
      <c r="B159" s="94" t="s">
        <v>387</v>
      </c>
      <c r="C159" s="99" t="s">
        <v>388</v>
      </c>
      <c r="D159" s="74" t="str">
        <f t="shared" si="6"/>
        <v>1.5.1.</v>
      </c>
      <c r="E159" s="92" t="s">
        <v>298</v>
      </c>
      <c r="F159" s="97">
        <v>9</v>
      </c>
      <c r="G159" s="97"/>
      <c r="H159" s="97">
        <v>100</v>
      </c>
    </row>
    <row r="160" spans="1:8" hidden="1" x14ac:dyDescent="0.25">
      <c r="A160" s="98"/>
      <c r="B160" s="94" t="s">
        <v>389</v>
      </c>
      <c r="C160" s="95" t="s">
        <v>390</v>
      </c>
      <c r="D160" s="74" t="str">
        <f t="shared" si="6"/>
        <v>1.5.2.</v>
      </c>
      <c r="E160" s="96" t="s">
        <v>298</v>
      </c>
      <c r="F160" s="97">
        <v>3</v>
      </c>
      <c r="G160" s="97"/>
      <c r="H160" s="97"/>
    </row>
    <row r="161" spans="1:8" hidden="1" x14ac:dyDescent="0.25">
      <c r="A161" s="98"/>
      <c r="B161" s="94" t="s">
        <v>391</v>
      </c>
      <c r="C161" s="95" t="s">
        <v>313</v>
      </c>
      <c r="D161" s="74" t="str">
        <f t="shared" si="6"/>
        <v>1.6.</v>
      </c>
      <c r="E161" s="96" t="s">
        <v>298</v>
      </c>
      <c r="F161" s="97">
        <v>12</v>
      </c>
      <c r="G161" s="97"/>
      <c r="H161" s="97">
        <v>60</v>
      </c>
    </row>
    <row r="162" spans="1:8" hidden="1" x14ac:dyDescent="0.25">
      <c r="A162" s="98"/>
      <c r="B162" s="100" t="s">
        <v>392</v>
      </c>
      <c r="C162" s="95" t="s">
        <v>314</v>
      </c>
      <c r="D162" s="74" t="str">
        <f t="shared" si="6"/>
        <v>1.7.</v>
      </c>
      <c r="E162" s="96" t="s">
        <v>298</v>
      </c>
      <c r="F162" s="101">
        <v>6</v>
      </c>
      <c r="G162" s="102"/>
      <c r="H162" s="97">
        <v>30</v>
      </c>
    </row>
    <row r="163" spans="1:8" hidden="1" x14ac:dyDescent="0.25">
      <c r="A163" s="98"/>
      <c r="B163" s="94" t="s">
        <v>393</v>
      </c>
      <c r="C163" s="95" t="s">
        <v>315</v>
      </c>
      <c r="D163" s="74" t="str">
        <f t="shared" si="6"/>
        <v>1.8.</v>
      </c>
      <c r="E163" s="96" t="s">
        <v>298</v>
      </c>
      <c r="F163" s="92">
        <v>3</v>
      </c>
      <c r="G163" s="92"/>
      <c r="H163" s="92">
        <v>24</v>
      </c>
    </row>
    <row r="164" spans="1:8" ht="26.4" hidden="1" x14ac:dyDescent="0.25">
      <c r="A164" s="98"/>
      <c r="B164" s="94" t="s">
        <v>394</v>
      </c>
      <c r="C164" s="95" t="s">
        <v>395</v>
      </c>
      <c r="D164" s="74" t="str">
        <f t="shared" si="6"/>
        <v>1.9.1.</v>
      </c>
      <c r="E164" s="96" t="s">
        <v>298</v>
      </c>
      <c r="F164" s="92">
        <v>6</v>
      </c>
      <c r="G164" s="92"/>
      <c r="H164" s="92">
        <v>24</v>
      </c>
    </row>
    <row r="165" spans="1:8" ht="26.4" hidden="1" x14ac:dyDescent="0.25">
      <c r="A165" s="98"/>
      <c r="B165" s="94" t="s">
        <v>396</v>
      </c>
      <c r="C165" s="95" t="s">
        <v>397</v>
      </c>
      <c r="D165" s="74" t="str">
        <f t="shared" si="6"/>
        <v>1.9.2.</v>
      </c>
      <c r="E165" s="96" t="s">
        <v>298</v>
      </c>
      <c r="F165" s="92">
        <v>10</v>
      </c>
      <c r="G165" s="92"/>
      <c r="H165" s="92">
        <v>48</v>
      </c>
    </row>
    <row r="166" spans="1:8" ht="26.4" hidden="1" x14ac:dyDescent="0.25">
      <c r="A166" s="98"/>
      <c r="B166" s="100" t="s">
        <v>399</v>
      </c>
      <c r="C166" s="95" t="s">
        <v>398</v>
      </c>
      <c r="D166" s="74" t="str">
        <f t="shared" si="6"/>
        <v>1.10.1.</v>
      </c>
      <c r="E166" s="96" t="s">
        <v>298</v>
      </c>
      <c r="F166" s="92">
        <v>2</v>
      </c>
      <c r="G166" s="92"/>
      <c r="H166" s="92">
        <v>24</v>
      </c>
    </row>
    <row r="167" spans="1:8" ht="26.4" hidden="1" x14ac:dyDescent="0.25">
      <c r="A167" s="98"/>
      <c r="B167" s="94" t="s">
        <v>400</v>
      </c>
      <c r="C167" s="95" t="s">
        <v>401</v>
      </c>
      <c r="D167" s="74" t="str">
        <f t="shared" si="6"/>
        <v>1.10.2.</v>
      </c>
      <c r="E167" s="96" t="s">
        <v>298</v>
      </c>
      <c r="F167" s="92">
        <v>3</v>
      </c>
      <c r="G167" s="92"/>
      <c r="H167" s="92"/>
    </row>
    <row r="168" spans="1:8" hidden="1" x14ac:dyDescent="0.25">
      <c r="A168" s="98"/>
      <c r="B168" s="94" t="s">
        <v>402</v>
      </c>
      <c r="C168" s="95" t="s">
        <v>403</v>
      </c>
      <c r="D168" s="74" t="str">
        <f t="shared" si="6"/>
        <v>1.11.</v>
      </c>
      <c r="E168" s="96"/>
      <c r="F168" s="97"/>
      <c r="G168" s="97"/>
      <c r="H168" s="97"/>
    </row>
    <row r="169" spans="1:8" ht="26.4" hidden="1" x14ac:dyDescent="0.25">
      <c r="A169" s="98"/>
      <c r="B169" s="94" t="s">
        <v>404</v>
      </c>
      <c r="C169" s="95" t="s">
        <v>405</v>
      </c>
      <c r="D169" s="74" t="str">
        <f t="shared" si="6"/>
        <v>1.11.1.1.</v>
      </c>
      <c r="E169" s="96" t="s">
        <v>298</v>
      </c>
      <c r="F169" s="92">
        <v>18</v>
      </c>
      <c r="G169" s="92"/>
      <c r="H169" s="92"/>
    </row>
    <row r="170" spans="1:8" ht="26.4" hidden="1" x14ac:dyDescent="0.25">
      <c r="A170" s="98"/>
      <c r="B170" s="94" t="s">
        <v>406</v>
      </c>
      <c r="C170" s="95" t="s">
        <v>407</v>
      </c>
      <c r="D170" s="74" t="str">
        <f t="shared" si="6"/>
        <v>1.11.1.2.</v>
      </c>
      <c r="E170" s="102" t="s">
        <v>298</v>
      </c>
      <c r="F170" s="97">
        <v>4</v>
      </c>
      <c r="G170" s="97"/>
      <c r="H170" s="97">
        <v>500</v>
      </c>
    </row>
    <row r="171" spans="1:8" ht="26.4" hidden="1" x14ac:dyDescent="0.25">
      <c r="A171" s="98"/>
      <c r="B171" s="94" t="s">
        <v>410</v>
      </c>
      <c r="C171" s="95" t="s">
        <v>409</v>
      </c>
      <c r="D171" s="74" t="str">
        <f t="shared" si="6"/>
        <v>1.11.1.3.</v>
      </c>
      <c r="E171" s="96" t="s">
        <v>298</v>
      </c>
      <c r="F171" s="97">
        <v>12</v>
      </c>
      <c r="G171" s="97"/>
      <c r="H171" s="97">
        <v>500</v>
      </c>
    </row>
    <row r="172" spans="1:8" ht="26.4" hidden="1" x14ac:dyDescent="0.25">
      <c r="A172" s="93"/>
      <c r="B172" s="94" t="s">
        <v>408</v>
      </c>
      <c r="C172" s="95" t="s">
        <v>411</v>
      </c>
      <c r="D172" s="74" t="str">
        <f t="shared" si="6"/>
        <v>1.11.1.4.</v>
      </c>
      <c r="E172" s="96"/>
      <c r="F172" s="97"/>
      <c r="G172" s="97"/>
      <c r="H172" s="97">
        <v>100</v>
      </c>
    </row>
    <row r="173" spans="1:8" ht="39.6" hidden="1" x14ac:dyDescent="0.25">
      <c r="A173" s="93"/>
      <c r="B173" s="94" t="s">
        <v>412</v>
      </c>
      <c r="C173" s="95" t="s">
        <v>413</v>
      </c>
      <c r="D173" s="74" t="str">
        <f t="shared" si="6"/>
        <v>1.11.2.1.</v>
      </c>
      <c r="E173" s="96" t="s">
        <v>298</v>
      </c>
      <c r="F173" s="92">
        <v>10</v>
      </c>
      <c r="G173" s="92"/>
      <c r="H173" s="92"/>
    </row>
    <row r="174" spans="1:8" ht="26.4" hidden="1" x14ac:dyDescent="0.25">
      <c r="A174" s="93"/>
      <c r="B174" s="94" t="s">
        <v>416</v>
      </c>
      <c r="C174" s="95" t="s">
        <v>414</v>
      </c>
      <c r="D174" s="74" t="str">
        <f t="shared" si="6"/>
        <v>1.11.2.2.</v>
      </c>
      <c r="E174" s="103"/>
      <c r="F174" s="92"/>
      <c r="G174" s="92"/>
      <c r="H174" s="92"/>
    </row>
    <row r="175" spans="1:8" ht="26.4" hidden="1" x14ac:dyDescent="0.25">
      <c r="A175" s="93"/>
      <c r="B175" s="104" t="s">
        <v>417</v>
      </c>
      <c r="C175" s="105" t="s">
        <v>415</v>
      </c>
      <c r="D175" s="74" t="str">
        <f t="shared" si="6"/>
        <v>1.11.2.3.</v>
      </c>
      <c r="E175" s="97" t="s">
        <v>298</v>
      </c>
      <c r="F175" s="97">
        <v>10</v>
      </c>
      <c r="G175" s="92"/>
      <c r="H175" s="92"/>
    </row>
    <row r="176" spans="1:8" hidden="1" x14ac:dyDescent="0.25">
      <c r="A176" s="93"/>
      <c r="B176" s="104" t="s">
        <v>418</v>
      </c>
      <c r="C176" s="105" t="s">
        <v>419</v>
      </c>
      <c r="D176" s="74" t="str">
        <f t="shared" si="6"/>
        <v>1.11.3.1.</v>
      </c>
      <c r="E176" s="97" t="s">
        <v>298</v>
      </c>
      <c r="F176" s="97">
        <v>60</v>
      </c>
      <c r="G176" s="92"/>
      <c r="H176" s="92"/>
    </row>
    <row r="177" spans="1:8" hidden="1" x14ac:dyDescent="0.25">
      <c r="A177" s="93"/>
      <c r="B177" s="104" t="s">
        <v>420</v>
      </c>
      <c r="C177" s="105" t="s">
        <v>421</v>
      </c>
      <c r="D177" s="74" t="str">
        <f t="shared" si="6"/>
        <v>1.11.3.2.</v>
      </c>
      <c r="E177" s="97" t="s">
        <v>298</v>
      </c>
      <c r="F177" s="97">
        <v>10</v>
      </c>
      <c r="G177" s="92"/>
      <c r="H177" s="92"/>
    </row>
    <row r="178" spans="1:8" hidden="1" x14ac:dyDescent="0.25">
      <c r="A178" s="93"/>
      <c r="B178" s="106" t="s">
        <v>422</v>
      </c>
      <c r="C178" s="105" t="s">
        <v>316</v>
      </c>
      <c r="D178" s="74" t="str">
        <f t="shared" si="6"/>
        <v>1.11.4.1.</v>
      </c>
      <c r="E178" s="97" t="s">
        <v>298</v>
      </c>
      <c r="F178" s="97">
        <v>2</v>
      </c>
      <c r="G178" s="107"/>
      <c r="H178" s="107"/>
    </row>
    <row r="179" spans="1:8" hidden="1" x14ac:dyDescent="0.25">
      <c r="A179" s="93"/>
      <c r="B179" s="94" t="s">
        <v>423</v>
      </c>
      <c r="C179" s="105" t="s">
        <v>317</v>
      </c>
      <c r="D179" s="74" t="str">
        <f>B179</f>
        <v>1.11.4.2.</v>
      </c>
      <c r="E179" s="96" t="s">
        <v>298</v>
      </c>
      <c r="F179" s="108">
        <v>12</v>
      </c>
      <c r="G179" s="108"/>
      <c r="H179" s="108">
        <v>20</v>
      </c>
    </row>
    <row r="180" spans="1:8" hidden="1" x14ac:dyDescent="0.25">
      <c r="A180" s="93"/>
      <c r="B180" s="94" t="s">
        <v>424</v>
      </c>
      <c r="C180" s="105" t="s">
        <v>318</v>
      </c>
      <c r="D180" s="74" t="str">
        <f>B180</f>
        <v>1.11.4.3.</v>
      </c>
      <c r="E180" s="96" t="s">
        <v>298</v>
      </c>
      <c r="F180" s="108">
        <v>2</v>
      </c>
      <c r="G180" s="108"/>
      <c r="H180" s="108">
        <v>20</v>
      </c>
    </row>
    <row r="181" spans="1:8" hidden="1" x14ac:dyDescent="0.25">
      <c r="A181" s="93"/>
      <c r="B181" s="94" t="s">
        <v>425</v>
      </c>
      <c r="C181" s="95" t="s">
        <v>426</v>
      </c>
      <c r="D181" s="74" t="str">
        <f t="shared" ref="D181:D244" si="7">B181</f>
        <v>1.11.5.1.</v>
      </c>
      <c r="E181" s="96" t="s">
        <v>298</v>
      </c>
      <c r="F181" s="108">
        <v>30</v>
      </c>
      <c r="G181" s="108"/>
      <c r="H181" s="108">
        <v>20</v>
      </c>
    </row>
    <row r="182" spans="1:8" hidden="1" x14ac:dyDescent="0.25">
      <c r="A182" s="93"/>
      <c r="B182" s="94" t="s">
        <v>427</v>
      </c>
      <c r="C182" s="95" t="s">
        <v>428</v>
      </c>
      <c r="D182" s="74" t="str">
        <f t="shared" si="7"/>
        <v>1.11.5.2.</v>
      </c>
      <c r="E182" s="96" t="s">
        <v>298</v>
      </c>
      <c r="F182" s="108">
        <v>6</v>
      </c>
      <c r="G182" s="108"/>
      <c r="H182" s="108"/>
    </row>
    <row r="183" spans="1:8" hidden="1" x14ac:dyDescent="0.25">
      <c r="A183" s="93"/>
      <c r="B183" s="94" t="s">
        <v>429</v>
      </c>
      <c r="C183" s="95" t="s">
        <v>430</v>
      </c>
      <c r="D183" s="74" t="str">
        <f t="shared" si="7"/>
        <v>1.12.1.</v>
      </c>
      <c r="E183" s="96" t="s">
        <v>298</v>
      </c>
      <c r="F183" s="108">
        <v>6</v>
      </c>
      <c r="G183" s="108"/>
      <c r="H183" s="108">
        <v>30</v>
      </c>
    </row>
    <row r="184" spans="1:8" hidden="1" x14ac:dyDescent="0.25">
      <c r="A184" s="93"/>
      <c r="B184" s="100" t="s">
        <v>432</v>
      </c>
      <c r="C184" s="95" t="s">
        <v>431</v>
      </c>
      <c r="D184" s="74" t="str">
        <f t="shared" si="7"/>
        <v>1.12.2.1.</v>
      </c>
      <c r="E184" s="96" t="s">
        <v>298</v>
      </c>
      <c r="F184" s="108">
        <v>12</v>
      </c>
      <c r="G184" s="108"/>
      <c r="H184" s="108"/>
    </row>
    <row r="185" spans="1:8" hidden="1" x14ac:dyDescent="0.25">
      <c r="A185" s="93"/>
      <c r="B185" s="94" t="s">
        <v>433</v>
      </c>
      <c r="C185" s="95" t="s">
        <v>434</v>
      </c>
      <c r="D185" s="74" t="str">
        <f t="shared" si="7"/>
        <v>1.12.2.2.</v>
      </c>
      <c r="E185" s="96" t="s">
        <v>298</v>
      </c>
      <c r="F185" s="108">
        <v>30</v>
      </c>
      <c r="G185" s="108"/>
      <c r="H185" s="108"/>
    </row>
    <row r="186" spans="1:8" hidden="1" x14ac:dyDescent="0.25">
      <c r="A186" s="93"/>
      <c r="B186" s="94" t="s">
        <v>435</v>
      </c>
      <c r="C186" s="95" t="s">
        <v>436</v>
      </c>
      <c r="D186" s="74" t="str">
        <f t="shared" si="7"/>
        <v>1.12.2.3.</v>
      </c>
      <c r="E186" s="96" t="s">
        <v>298</v>
      </c>
      <c r="F186" s="108">
        <v>20</v>
      </c>
      <c r="G186" s="108"/>
      <c r="H186" s="108"/>
    </row>
    <row r="187" spans="1:8" hidden="1" x14ac:dyDescent="0.25">
      <c r="A187" s="93"/>
      <c r="B187" s="94" t="s">
        <v>437</v>
      </c>
      <c r="C187" s="95" t="s">
        <v>438</v>
      </c>
      <c r="D187" s="74" t="str">
        <f t="shared" si="7"/>
        <v>1.13.1.</v>
      </c>
      <c r="E187" s="96" t="s">
        <v>298</v>
      </c>
      <c r="F187" s="108">
        <v>12</v>
      </c>
      <c r="G187" s="108"/>
      <c r="H187" s="108"/>
    </row>
    <row r="188" spans="1:8" ht="26.4" hidden="1" x14ac:dyDescent="0.25">
      <c r="A188" s="93"/>
      <c r="B188" s="94" t="s">
        <v>439</v>
      </c>
      <c r="C188" s="95" t="s">
        <v>319</v>
      </c>
      <c r="D188" s="74" t="str">
        <f t="shared" si="7"/>
        <v>1.13.2.</v>
      </c>
      <c r="E188" s="96" t="s">
        <v>298</v>
      </c>
      <c r="F188" s="108">
        <v>30</v>
      </c>
      <c r="G188" s="108"/>
      <c r="H188" s="108"/>
    </row>
    <row r="189" spans="1:8" ht="26.4" hidden="1" x14ac:dyDescent="0.25">
      <c r="A189" s="93"/>
      <c r="B189" s="94" t="s">
        <v>440</v>
      </c>
      <c r="C189" s="95" t="s">
        <v>320</v>
      </c>
      <c r="D189" s="74" t="str">
        <f t="shared" si="7"/>
        <v>1.13.3.</v>
      </c>
      <c r="E189" s="96" t="s">
        <v>298</v>
      </c>
      <c r="F189" s="108">
        <v>30</v>
      </c>
      <c r="G189" s="108"/>
      <c r="H189" s="108"/>
    </row>
    <row r="190" spans="1:8" hidden="1" x14ac:dyDescent="0.25">
      <c r="A190" s="93"/>
      <c r="B190" s="94" t="s">
        <v>441</v>
      </c>
      <c r="C190" s="95" t="s">
        <v>321</v>
      </c>
      <c r="D190" s="74" t="str">
        <f t="shared" si="7"/>
        <v>1.14.1.</v>
      </c>
      <c r="E190" s="96" t="s">
        <v>298</v>
      </c>
      <c r="F190" s="108">
        <v>30</v>
      </c>
      <c r="G190" s="108"/>
      <c r="H190" s="108"/>
    </row>
    <row r="191" spans="1:8" hidden="1" x14ac:dyDescent="0.25">
      <c r="A191" s="93"/>
      <c r="B191" s="94" t="s">
        <v>442</v>
      </c>
      <c r="C191" s="95" t="s">
        <v>322</v>
      </c>
      <c r="D191" s="74" t="str">
        <f t="shared" si="7"/>
        <v>1.14.2.</v>
      </c>
      <c r="E191" s="96" t="s">
        <v>298</v>
      </c>
      <c r="F191" s="108">
        <v>6</v>
      </c>
      <c r="G191" s="108"/>
      <c r="H191" s="108"/>
    </row>
    <row r="192" spans="1:8" ht="26.4" hidden="1" x14ac:dyDescent="0.25">
      <c r="A192" s="93"/>
      <c r="B192" s="94" t="s">
        <v>443</v>
      </c>
      <c r="C192" s="95" t="s">
        <v>323</v>
      </c>
      <c r="D192" s="74" t="str">
        <f t="shared" si="7"/>
        <v>1.14.3.</v>
      </c>
      <c r="E192" s="96" t="s">
        <v>298</v>
      </c>
      <c r="F192" s="108">
        <v>20</v>
      </c>
      <c r="G192" s="108"/>
      <c r="H192" s="108"/>
    </row>
    <row r="193" spans="1:8" ht="26.4" hidden="1" x14ac:dyDescent="0.25">
      <c r="A193" s="93"/>
      <c r="B193" s="94" t="s">
        <v>444</v>
      </c>
      <c r="C193" s="95" t="s">
        <v>324</v>
      </c>
      <c r="D193" s="74" t="str">
        <f t="shared" si="7"/>
        <v>1.14.4.</v>
      </c>
      <c r="E193" s="96" t="s">
        <v>298</v>
      </c>
      <c r="F193" s="108">
        <v>20</v>
      </c>
      <c r="G193" s="108"/>
      <c r="H193" s="108">
        <v>30</v>
      </c>
    </row>
    <row r="194" spans="1:8" hidden="1" x14ac:dyDescent="0.25">
      <c r="A194" s="93"/>
      <c r="B194" s="94" t="s">
        <v>447</v>
      </c>
      <c r="C194" s="95" t="s">
        <v>445</v>
      </c>
      <c r="D194" s="74" t="str">
        <f t="shared" si="7"/>
        <v>1.15.1.1.</v>
      </c>
      <c r="E194" s="96" t="s">
        <v>298</v>
      </c>
      <c r="F194" s="108">
        <v>8</v>
      </c>
      <c r="G194" s="108"/>
      <c r="H194" s="108"/>
    </row>
    <row r="195" spans="1:8" hidden="1" x14ac:dyDescent="0.25">
      <c r="A195" s="93"/>
      <c r="B195" s="94" t="s">
        <v>446</v>
      </c>
      <c r="C195" s="95" t="s">
        <v>448</v>
      </c>
      <c r="D195" s="74" t="str">
        <f t="shared" si="7"/>
        <v>1.15.1.2.</v>
      </c>
      <c r="E195" s="96" t="s">
        <v>298</v>
      </c>
      <c r="F195" s="108">
        <v>4</v>
      </c>
      <c r="G195" s="108"/>
      <c r="H195" s="108"/>
    </row>
    <row r="196" spans="1:8" ht="26.4" hidden="1" x14ac:dyDescent="0.25">
      <c r="A196" s="93"/>
      <c r="B196" s="94" t="s">
        <v>449</v>
      </c>
      <c r="C196" s="95" t="s">
        <v>450</v>
      </c>
      <c r="D196" s="74" t="str">
        <f t="shared" si="7"/>
        <v>1.15.2.1.</v>
      </c>
      <c r="E196" s="96" t="s">
        <v>298</v>
      </c>
      <c r="F196" s="108">
        <v>12</v>
      </c>
      <c r="G196" s="108"/>
      <c r="H196" s="108"/>
    </row>
    <row r="197" spans="1:8" ht="26.4" hidden="1" x14ac:dyDescent="0.25">
      <c r="A197" s="93"/>
      <c r="B197" s="94" t="s">
        <v>451</v>
      </c>
      <c r="C197" s="95" t="s">
        <v>452</v>
      </c>
      <c r="D197" s="74" t="str">
        <f t="shared" si="7"/>
        <v>1.15.2.2.</v>
      </c>
      <c r="E197" s="96" t="s">
        <v>298</v>
      </c>
      <c r="F197" s="108">
        <v>4</v>
      </c>
      <c r="G197" s="108"/>
      <c r="H197" s="108"/>
    </row>
    <row r="198" spans="1:8" hidden="1" x14ac:dyDescent="0.25">
      <c r="A198" s="93"/>
      <c r="B198" s="94" t="s">
        <v>453</v>
      </c>
      <c r="C198" s="95" t="s">
        <v>325</v>
      </c>
      <c r="D198" s="74" t="str">
        <f t="shared" si="7"/>
        <v>1.15.3.</v>
      </c>
      <c r="E198" s="96" t="s">
        <v>298</v>
      </c>
      <c r="F198" s="108">
        <v>0.33</v>
      </c>
      <c r="G198" s="108"/>
      <c r="H198" s="108"/>
    </row>
    <row r="199" spans="1:8" hidden="1" x14ac:dyDescent="0.25">
      <c r="A199" s="93"/>
      <c r="B199" s="94" t="s">
        <v>454</v>
      </c>
      <c r="C199" s="95" t="s">
        <v>455</v>
      </c>
      <c r="D199" s="74" t="str">
        <f t="shared" si="7"/>
        <v>1.15.4.1.</v>
      </c>
      <c r="E199" s="96" t="s">
        <v>298</v>
      </c>
      <c r="F199" s="108">
        <v>18</v>
      </c>
      <c r="G199" s="108"/>
      <c r="H199" s="108"/>
    </row>
    <row r="200" spans="1:8" ht="26.4" hidden="1" x14ac:dyDescent="0.25">
      <c r="A200" s="93"/>
      <c r="B200" s="94" t="s">
        <v>456</v>
      </c>
      <c r="C200" s="95" t="s">
        <v>457</v>
      </c>
      <c r="D200" s="74" t="str">
        <f t="shared" si="7"/>
        <v>1.15.4.2.</v>
      </c>
      <c r="E200" s="96" t="s">
        <v>298</v>
      </c>
      <c r="F200" s="108">
        <v>6</v>
      </c>
      <c r="G200" s="108"/>
      <c r="H200" s="108"/>
    </row>
    <row r="201" spans="1:8" ht="26.4" hidden="1" x14ac:dyDescent="0.25">
      <c r="A201" s="93"/>
      <c r="B201" s="94" t="s">
        <v>458</v>
      </c>
      <c r="C201" s="95" t="s">
        <v>459</v>
      </c>
      <c r="D201" s="74" t="str">
        <f t="shared" si="7"/>
        <v>1.16.1.</v>
      </c>
      <c r="E201" s="96" t="s">
        <v>298</v>
      </c>
      <c r="F201" s="108">
        <v>18</v>
      </c>
      <c r="G201" s="108"/>
      <c r="H201" s="108"/>
    </row>
    <row r="202" spans="1:8" ht="26.4" hidden="1" x14ac:dyDescent="0.25">
      <c r="A202" s="93"/>
      <c r="B202" s="94" t="s">
        <v>460</v>
      </c>
      <c r="C202" s="95" t="s">
        <v>461</v>
      </c>
      <c r="D202" s="74" t="str">
        <f t="shared" si="7"/>
        <v>1.16.2.</v>
      </c>
      <c r="E202" s="96" t="s">
        <v>298</v>
      </c>
      <c r="F202" s="108">
        <v>6</v>
      </c>
      <c r="G202" s="108"/>
      <c r="H202" s="108"/>
    </row>
    <row r="203" spans="1:8" hidden="1" x14ac:dyDescent="0.25">
      <c r="A203" s="93"/>
      <c r="B203" s="94" t="s">
        <v>462</v>
      </c>
      <c r="C203" s="95" t="s">
        <v>326</v>
      </c>
      <c r="D203" s="74" t="str">
        <f t="shared" si="7"/>
        <v>1.17.</v>
      </c>
      <c r="E203" s="96" t="s">
        <v>298</v>
      </c>
      <c r="F203" s="108">
        <v>4</v>
      </c>
      <c r="G203" s="108"/>
      <c r="H203" s="108"/>
    </row>
    <row r="204" spans="1:8" hidden="1" x14ac:dyDescent="0.25">
      <c r="A204" s="93"/>
      <c r="B204" s="94" t="s">
        <v>463</v>
      </c>
      <c r="C204" s="95" t="s">
        <v>327</v>
      </c>
      <c r="D204" s="74" t="str">
        <f t="shared" si="7"/>
        <v>1.18.1.</v>
      </c>
      <c r="E204" s="96" t="s">
        <v>298</v>
      </c>
      <c r="F204" s="108">
        <v>6</v>
      </c>
      <c r="G204" s="108"/>
      <c r="H204" s="108"/>
    </row>
    <row r="205" spans="1:8" hidden="1" x14ac:dyDescent="0.25">
      <c r="A205" s="93"/>
      <c r="B205" s="94" t="s">
        <v>464</v>
      </c>
      <c r="C205" s="95" t="s">
        <v>328</v>
      </c>
      <c r="D205" s="74" t="str">
        <f t="shared" si="7"/>
        <v>1.18.2.</v>
      </c>
      <c r="E205" s="96" t="s">
        <v>298</v>
      </c>
      <c r="F205" s="108">
        <v>60</v>
      </c>
      <c r="G205" s="108"/>
      <c r="H205" s="108"/>
    </row>
    <row r="206" spans="1:8" hidden="1" x14ac:dyDescent="0.25">
      <c r="A206" s="93"/>
      <c r="B206" s="94" t="s">
        <v>465</v>
      </c>
      <c r="C206" s="95" t="s">
        <v>329</v>
      </c>
      <c r="D206" s="74" t="str">
        <f t="shared" si="7"/>
        <v>1.18.3.</v>
      </c>
      <c r="E206" s="96" t="s">
        <v>298</v>
      </c>
      <c r="F206" s="108">
        <v>2</v>
      </c>
      <c r="G206" s="108"/>
      <c r="H206" s="108"/>
    </row>
    <row r="207" spans="1:8" ht="39.6" hidden="1" x14ac:dyDescent="0.25">
      <c r="A207" s="93"/>
      <c r="B207" s="94" t="s">
        <v>466</v>
      </c>
      <c r="C207" s="95" t="s">
        <v>330</v>
      </c>
      <c r="D207" s="74" t="str">
        <f t="shared" si="7"/>
        <v>1.18.4.</v>
      </c>
      <c r="E207" s="96" t="s">
        <v>298</v>
      </c>
      <c r="F207" s="109">
        <v>4</v>
      </c>
      <c r="G207" s="109"/>
      <c r="H207" s="109"/>
    </row>
    <row r="208" spans="1:8" hidden="1" x14ac:dyDescent="0.25">
      <c r="A208" s="93"/>
      <c r="B208" s="94" t="s">
        <v>467</v>
      </c>
      <c r="C208" s="110" t="s">
        <v>331</v>
      </c>
      <c r="D208" s="74" t="str">
        <f t="shared" si="7"/>
        <v>1.19.1.</v>
      </c>
      <c r="E208" s="96" t="s">
        <v>298</v>
      </c>
      <c r="F208" s="109">
        <v>60</v>
      </c>
      <c r="G208" s="109"/>
      <c r="H208" s="109"/>
    </row>
    <row r="209" spans="1:8" ht="26.4" hidden="1" x14ac:dyDescent="0.25">
      <c r="A209" s="93"/>
      <c r="B209" s="94" t="s">
        <v>468</v>
      </c>
      <c r="C209" s="110" t="s">
        <v>332</v>
      </c>
      <c r="D209" s="74" t="str">
        <f t="shared" si="7"/>
        <v>1.19.2.</v>
      </c>
      <c r="E209" s="96" t="s">
        <v>298</v>
      </c>
      <c r="F209" s="109">
        <v>40</v>
      </c>
      <c r="G209" s="109"/>
      <c r="H209" s="109"/>
    </row>
    <row r="210" spans="1:8" hidden="1" x14ac:dyDescent="0.25">
      <c r="A210" s="93"/>
      <c r="B210" s="94" t="s">
        <v>469</v>
      </c>
      <c r="C210" s="110" t="s">
        <v>333</v>
      </c>
      <c r="D210" s="74" t="str">
        <f t="shared" si="7"/>
        <v>1.20.</v>
      </c>
      <c r="E210" s="108" t="s">
        <v>298</v>
      </c>
      <c r="F210" s="109">
        <v>18</v>
      </c>
      <c r="G210" s="109"/>
      <c r="H210" s="109"/>
    </row>
    <row r="211" spans="1:8" hidden="1" x14ac:dyDescent="0.25">
      <c r="A211" s="93"/>
      <c r="B211" s="94" t="s">
        <v>470</v>
      </c>
      <c r="C211" s="110" t="s">
        <v>471</v>
      </c>
      <c r="D211" s="74" t="str">
        <f t="shared" si="7"/>
        <v>1.21.</v>
      </c>
      <c r="E211" s="108" t="s">
        <v>298</v>
      </c>
      <c r="F211" s="109">
        <v>1</v>
      </c>
      <c r="G211" s="109"/>
      <c r="H211" s="109"/>
    </row>
    <row r="212" spans="1:8" hidden="1" x14ac:dyDescent="0.25">
      <c r="A212" s="93"/>
      <c r="B212" s="94" t="s">
        <v>472</v>
      </c>
      <c r="C212" s="110" t="s">
        <v>473</v>
      </c>
      <c r="D212" s="74" t="str">
        <f t="shared" si="7"/>
        <v>1.22.</v>
      </c>
      <c r="E212" s="108" t="s">
        <v>298</v>
      </c>
      <c r="F212" s="109">
        <v>1</v>
      </c>
      <c r="G212" s="109"/>
      <c r="H212" s="109"/>
    </row>
    <row r="213" spans="1:8" hidden="1" x14ac:dyDescent="0.25">
      <c r="A213" s="93"/>
      <c r="B213" s="94" t="s">
        <v>474</v>
      </c>
      <c r="C213" s="110" t="s">
        <v>475</v>
      </c>
      <c r="D213" s="74" t="str">
        <f t="shared" si="7"/>
        <v>1.23.</v>
      </c>
      <c r="E213" s="108" t="s">
        <v>298</v>
      </c>
      <c r="F213" s="109">
        <v>1</v>
      </c>
      <c r="G213" s="109"/>
      <c r="H213" s="109">
        <v>12</v>
      </c>
    </row>
    <row r="214" spans="1:8" hidden="1" x14ac:dyDescent="0.25">
      <c r="A214" s="93"/>
      <c r="B214" s="94" t="s">
        <v>476</v>
      </c>
      <c r="C214" s="110" t="s">
        <v>307</v>
      </c>
      <c r="D214" s="74" t="str">
        <f t="shared" si="7"/>
        <v>1.24.</v>
      </c>
      <c r="E214" s="108" t="s">
        <v>298</v>
      </c>
      <c r="F214" s="109">
        <v>90</v>
      </c>
      <c r="G214" s="109"/>
      <c r="H214" s="109"/>
    </row>
    <row r="215" spans="1:8" ht="26.4" hidden="1" x14ac:dyDescent="0.25">
      <c r="A215" s="93"/>
      <c r="B215" s="94" t="s">
        <v>477</v>
      </c>
      <c r="C215" s="110" t="s">
        <v>478</v>
      </c>
      <c r="D215" s="74" t="str">
        <f t="shared" si="7"/>
        <v>1.25.</v>
      </c>
      <c r="E215" s="108" t="s">
        <v>298</v>
      </c>
      <c r="F215" s="109">
        <v>150</v>
      </c>
      <c r="G215" s="109"/>
      <c r="H215" s="109"/>
    </row>
    <row r="216" spans="1:8" ht="26.4" hidden="1" x14ac:dyDescent="0.25">
      <c r="A216" s="93"/>
      <c r="B216" s="94" t="s">
        <v>477</v>
      </c>
      <c r="C216" s="110" t="s">
        <v>479</v>
      </c>
      <c r="D216" s="74" t="str">
        <f t="shared" si="7"/>
        <v>1.25.</v>
      </c>
      <c r="E216" s="108" t="s">
        <v>298</v>
      </c>
      <c r="F216" s="109">
        <v>100</v>
      </c>
      <c r="G216" s="109"/>
      <c r="H216" s="109">
        <v>30</v>
      </c>
    </row>
    <row r="217" spans="1:8" ht="26.4" hidden="1" x14ac:dyDescent="0.25">
      <c r="A217" s="93"/>
      <c r="B217" s="94" t="s">
        <v>477</v>
      </c>
      <c r="C217" s="110" t="s">
        <v>480</v>
      </c>
      <c r="D217" s="74" t="str">
        <f t="shared" si="7"/>
        <v>1.25.</v>
      </c>
      <c r="E217" s="108" t="s">
        <v>298</v>
      </c>
      <c r="F217" s="109">
        <v>50</v>
      </c>
      <c r="G217" s="109"/>
      <c r="H217" s="109">
        <v>6</v>
      </c>
    </row>
    <row r="218" spans="1:8" hidden="1" x14ac:dyDescent="0.25">
      <c r="A218" s="93"/>
      <c r="B218" s="111" t="s">
        <v>481</v>
      </c>
      <c r="C218" s="110" t="s">
        <v>482</v>
      </c>
      <c r="D218" s="74" t="str">
        <f t="shared" si="7"/>
        <v>1.26.</v>
      </c>
      <c r="E218" s="108" t="s">
        <v>298</v>
      </c>
      <c r="F218" s="109">
        <v>100</v>
      </c>
      <c r="G218" s="109"/>
      <c r="H218" s="109"/>
    </row>
    <row r="219" spans="1:8" hidden="1" x14ac:dyDescent="0.25">
      <c r="A219" s="93"/>
      <c r="B219" s="94" t="s">
        <v>483</v>
      </c>
      <c r="C219" s="110" t="s">
        <v>484</v>
      </c>
      <c r="D219" s="74" t="str">
        <f t="shared" si="7"/>
        <v>1.27.</v>
      </c>
      <c r="E219" s="108" t="s">
        <v>298</v>
      </c>
      <c r="F219" s="109">
        <v>50</v>
      </c>
      <c r="G219" s="109"/>
      <c r="H219" s="109"/>
    </row>
    <row r="220" spans="1:8" hidden="1" x14ac:dyDescent="0.25">
      <c r="A220" s="93"/>
      <c r="B220" s="94" t="s">
        <v>485</v>
      </c>
      <c r="C220" s="110" t="s">
        <v>486</v>
      </c>
      <c r="D220" s="74" t="str">
        <f t="shared" si="7"/>
        <v>1.28.</v>
      </c>
      <c r="E220" s="108" t="s">
        <v>298</v>
      </c>
      <c r="F220" s="109">
        <v>1</v>
      </c>
      <c r="G220" s="109"/>
      <c r="H220" s="109">
        <v>18</v>
      </c>
    </row>
    <row r="221" spans="1:8" hidden="1" x14ac:dyDescent="0.25">
      <c r="A221" s="93"/>
      <c r="B221" s="94" t="s">
        <v>487</v>
      </c>
      <c r="C221" s="110" t="s">
        <v>488</v>
      </c>
      <c r="D221" s="74" t="str">
        <f t="shared" si="7"/>
        <v>1.29.</v>
      </c>
      <c r="E221" s="108" t="s">
        <v>298</v>
      </c>
      <c r="F221" s="109">
        <v>60</v>
      </c>
      <c r="G221" s="109"/>
      <c r="H221" s="109">
        <v>6</v>
      </c>
    </row>
    <row r="222" spans="1:8" hidden="1" x14ac:dyDescent="0.25">
      <c r="A222" s="93"/>
      <c r="B222" s="112" t="s">
        <v>489</v>
      </c>
      <c r="C222" s="96" t="s">
        <v>308</v>
      </c>
      <c r="D222" s="74" t="str">
        <f t="shared" si="7"/>
        <v>1.30.</v>
      </c>
      <c r="E222" s="108" t="s">
        <v>298</v>
      </c>
      <c r="F222" s="109">
        <v>30</v>
      </c>
      <c r="G222" s="109"/>
      <c r="H222" s="109"/>
    </row>
    <row r="223" spans="1:8" hidden="1" x14ac:dyDescent="0.25">
      <c r="A223" s="93"/>
      <c r="B223" s="112" t="s">
        <v>490</v>
      </c>
      <c r="C223" s="96" t="s">
        <v>309</v>
      </c>
      <c r="D223" s="74" t="str">
        <f t="shared" si="7"/>
        <v>1.31.</v>
      </c>
      <c r="E223" s="108" t="s">
        <v>298</v>
      </c>
      <c r="F223" s="109">
        <v>100</v>
      </c>
      <c r="G223" s="109"/>
      <c r="H223" s="109"/>
    </row>
    <row r="224" spans="1:8" hidden="1" x14ac:dyDescent="0.25">
      <c r="A224" s="93"/>
      <c r="B224" s="112" t="s">
        <v>491</v>
      </c>
      <c r="C224" s="96" t="s">
        <v>492</v>
      </c>
      <c r="D224" s="74" t="str">
        <f t="shared" si="7"/>
        <v>1.32.</v>
      </c>
      <c r="E224" s="108" t="s">
        <v>298</v>
      </c>
      <c r="F224" s="113">
        <v>1</v>
      </c>
      <c r="G224" s="109"/>
      <c r="H224" s="109"/>
    </row>
    <row r="225" spans="1:8" hidden="1" x14ac:dyDescent="0.25">
      <c r="A225" s="93"/>
      <c r="B225" s="112" t="s">
        <v>493</v>
      </c>
      <c r="C225" s="96" t="s">
        <v>310</v>
      </c>
      <c r="D225" s="74" t="str">
        <f t="shared" si="7"/>
        <v>1.33.</v>
      </c>
      <c r="E225" s="108" t="s">
        <v>298</v>
      </c>
      <c r="F225" s="109">
        <v>500</v>
      </c>
      <c r="G225" s="109"/>
      <c r="H225" s="109"/>
    </row>
    <row r="226" spans="1:8" hidden="1" x14ac:dyDescent="0.25">
      <c r="A226" s="93"/>
      <c r="B226" s="112" t="s">
        <v>494</v>
      </c>
      <c r="C226" s="96" t="s">
        <v>311</v>
      </c>
      <c r="D226" s="74" t="str">
        <f t="shared" si="7"/>
        <v>1.34.</v>
      </c>
      <c r="E226" s="108" t="s">
        <v>298</v>
      </c>
      <c r="F226" s="109">
        <v>500</v>
      </c>
      <c r="G226" s="109"/>
      <c r="H226" s="109"/>
    </row>
    <row r="227" spans="1:8" hidden="1" x14ac:dyDescent="0.25">
      <c r="A227" s="93"/>
      <c r="B227" s="94" t="s">
        <v>495</v>
      </c>
      <c r="C227" s="95" t="s">
        <v>312</v>
      </c>
      <c r="D227" s="74" t="str">
        <f t="shared" si="7"/>
        <v>1.35.</v>
      </c>
      <c r="E227" s="96" t="s">
        <v>298</v>
      </c>
      <c r="F227" s="108">
        <v>100</v>
      </c>
      <c r="G227" s="108"/>
      <c r="H227" s="108">
        <v>18</v>
      </c>
    </row>
    <row r="228" spans="1:8" ht="26.4" hidden="1" x14ac:dyDescent="0.25">
      <c r="A228" s="93"/>
      <c r="B228" s="94" t="s">
        <v>496</v>
      </c>
      <c r="C228" s="95" t="s">
        <v>497</v>
      </c>
      <c r="D228" s="74" t="str">
        <f t="shared" si="7"/>
        <v>1.36.</v>
      </c>
      <c r="E228" s="96" t="s">
        <v>298</v>
      </c>
      <c r="F228" s="108">
        <v>100</v>
      </c>
      <c r="G228" s="108"/>
      <c r="H228" s="108">
        <v>6</v>
      </c>
    </row>
    <row r="229" spans="1:8" ht="26.4" hidden="1" x14ac:dyDescent="0.25">
      <c r="A229" s="93"/>
      <c r="B229" s="94" t="s">
        <v>498</v>
      </c>
      <c r="C229" s="95" t="s">
        <v>499</v>
      </c>
      <c r="D229" s="74" t="str">
        <f t="shared" si="7"/>
        <v>1.37.</v>
      </c>
      <c r="E229" s="96" t="s">
        <v>298</v>
      </c>
      <c r="F229" s="108">
        <v>10</v>
      </c>
      <c r="G229" s="108"/>
      <c r="H229" s="108">
        <v>4</v>
      </c>
    </row>
    <row r="230" spans="1:8" hidden="1" x14ac:dyDescent="0.25">
      <c r="A230" s="93"/>
      <c r="B230" s="111" t="s">
        <v>500</v>
      </c>
      <c r="C230" s="95" t="s">
        <v>501</v>
      </c>
      <c r="D230" s="74" t="str">
        <f t="shared" si="7"/>
        <v>1.38.</v>
      </c>
      <c r="E230" s="96"/>
      <c r="F230" s="108"/>
      <c r="G230" s="108"/>
      <c r="H230" s="108">
        <v>6</v>
      </c>
    </row>
    <row r="231" spans="1:8" hidden="1" x14ac:dyDescent="0.25">
      <c r="A231" s="93"/>
      <c r="B231" s="94" t="s">
        <v>503</v>
      </c>
      <c r="C231" s="95" t="s">
        <v>502</v>
      </c>
      <c r="D231" s="74" t="str">
        <f t="shared" si="7"/>
        <v>1.38.1.1.</v>
      </c>
      <c r="E231" s="108" t="s">
        <v>298</v>
      </c>
      <c r="F231" s="109">
        <v>10</v>
      </c>
      <c r="G231" s="109"/>
      <c r="H231" s="109">
        <v>60</v>
      </c>
    </row>
    <row r="232" spans="1:8" hidden="1" x14ac:dyDescent="0.25">
      <c r="A232" s="93"/>
      <c r="B232" s="94" t="s">
        <v>504</v>
      </c>
      <c r="C232" s="95" t="s">
        <v>505</v>
      </c>
      <c r="D232" s="74" t="str">
        <f t="shared" si="7"/>
        <v>1.38.1.2.</v>
      </c>
      <c r="E232" s="108" t="s">
        <v>298</v>
      </c>
      <c r="F232" s="109">
        <v>5</v>
      </c>
      <c r="G232" s="109"/>
      <c r="H232" s="109"/>
    </row>
    <row r="233" spans="1:8" ht="26.4" hidden="1" x14ac:dyDescent="0.25">
      <c r="A233" s="93"/>
      <c r="B233" s="94" t="s">
        <v>506</v>
      </c>
      <c r="C233" s="95" t="s">
        <v>507</v>
      </c>
      <c r="D233" s="74" t="str">
        <f t="shared" si="7"/>
        <v>1.38.2.1.</v>
      </c>
      <c r="E233" s="108" t="s">
        <v>298</v>
      </c>
      <c r="F233" s="109">
        <v>2</v>
      </c>
      <c r="G233" s="109"/>
      <c r="H233" s="109"/>
    </row>
    <row r="234" spans="1:8" ht="26.4" hidden="1" x14ac:dyDescent="0.25">
      <c r="A234" s="93"/>
      <c r="B234" s="94" t="s">
        <v>508</v>
      </c>
      <c r="C234" s="95" t="s">
        <v>509</v>
      </c>
      <c r="D234" s="74" t="str">
        <f t="shared" si="7"/>
        <v>1.38.2.2.</v>
      </c>
      <c r="E234" s="108" t="s">
        <v>298</v>
      </c>
      <c r="F234" s="109">
        <v>1</v>
      </c>
      <c r="G234" s="109"/>
      <c r="H234" s="109">
        <v>60</v>
      </c>
    </row>
    <row r="235" spans="1:8" ht="26.4" hidden="1" x14ac:dyDescent="0.25">
      <c r="A235" s="93"/>
      <c r="B235" s="94" t="s">
        <v>510</v>
      </c>
      <c r="C235" s="95" t="s">
        <v>511</v>
      </c>
      <c r="D235" s="74" t="str">
        <f t="shared" si="7"/>
        <v>1.38.3.1.</v>
      </c>
      <c r="E235" s="108" t="s">
        <v>298</v>
      </c>
      <c r="F235" s="109">
        <v>3</v>
      </c>
      <c r="G235" s="109"/>
      <c r="H235" s="109">
        <v>40</v>
      </c>
    </row>
    <row r="236" spans="1:8" ht="26.4" hidden="1" x14ac:dyDescent="0.25">
      <c r="A236" s="93"/>
      <c r="B236" s="94" t="s">
        <v>512</v>
      </c>
      <c r="C236" s="95" t="s">
        <v>513</v>
      </c>
      <c r="D236" s="74" t="str">
        <f t="shared" si="7"/>
        <v>1.38.3.2.</v>
      </c>
      <c r="E236" s="108" t="s">
        <v>298</v>
      </c>
      <c r="F236" s="109">
        <v>1.5</v>
      </c>
      <c r="G236" s="109"/>
      <c r="H236" s="109"/>
    </row>
    <row r="237" spans="1:8" ht="26.4" hidden="1" x14ac:dyDescent="0.25">
      <c r="A237" s="93"/>
      <c r="B237" s="94" t="s">
        <v>514</v>
      </c>
      <c r="C237" s="95" t="s">
        <v>515</v>
      </c>
      <c r="D237" s="74" t="str">
        <f t="shared" si="7"/>
        <v>1.38.4.1.</v>
      </c>
      <c r="E237" s="108" t="s">
        <v>298</v>
      </c>
      <c r="F237" s="109">
        <v>3</v>
      </c>
      <c r="G237" s="109"/>
      <c r="H237" s="109"/>
    </row>
    <row r="238" spans="1:8" ht="26.4" hidden="1" x14ac:dyDescent="0.25">
      <c r="A238" s="93"/>
      <c r="B238" s="94" t="s">
        <v>516</v>
      </c>
      <c r="C238" s="95" t="s">
        <v>517</v>
      </c>
      <c r="D238" s="74" t="str">
        <f t="shared" si="7"/>
        <v>1.38.4.2.</v>
      </c>
      <c r="E238" s="108" t="s">
        <v>298</v>
      </c>
      <c r="F238" s="109">
        <v>1</v>
      </c>
      <c r="G238" s="109"/>
      <c r="H238" s="109"/>
    </row>
    <row r="239" spans="1:8" hidden="1" x14ac:dyDescent="0.25">
      <c r="A239" s="93"/>
      <c r="B239" s="94" t="s">
        <v>518</v>
      </c>
      <c r="C239" s="95" t="s">
        <v>519</v>
      </c>
      <c r="D239" s="74" t="str">
        <f t="shared" si="7"/>
        <v>1.38.5.1.</v>
      </c>
      <c r="E239" s="108" t="s">
        <v>298</v>
      </c>
      <c r="F239" s="109">
        <v>6</v>
      </c>
      <c r="G239" s="109"/>
      <c r="H239" s="109"/>
    </row>
    <row r="240" spans="1:8" ht="26.4" hidden="1" x14ac:dyDescent="0.25">
      <c r="A240" s="93"/>
      <c r="B240" s="94" t="s">
        <v>520</v>
      </c>
      <c r="C240" s="95" t="s">
        <v>521</v>
      </c>
      <c r="D240" s="74" t="str">
        <f t="shared" si="7"/>
        <v>1.38.5.2.</v>
      </c>
      <c r="E240" s="108" t="s">
        <v>298</v>
      </c>
      <c r="F240" s="109">
        <v>3</v>
      </c>
      <c r="G240" s="109"/>
      <c r="H240" s="109"/>
    </row>
    <row r="241" spans="1:8" ht="26.4" hidden="1" x14ac:dyDescent="0.25">
      <c r="A241" s="93"/>
      <c r="B241" s="94" t="s">
        <v>522</v>
      </c>
      <c r="C241" s="95" t="s">
        <v>523</v>
      </c>
      <c r="D241" s="74" t="str">
        <f t="shared" si="7"/>
        <v>1.38.6.</v>
      </c>
      <c r="E241" s="108"/>
      <c r="F241" s="109"/>
      <c r="G241" s="109"/>
      <c r="H241" s="109"/>
    </row>
    <row r="242" spans="1:8" ht="26.4" hidden="1" x14ac:dyDescent="0.25">
      <c r="A242" s="93"/>
      <c r="B242" s="94" t="s">
        <v>525</v>
      </c>
      <c r="C242" s="95" t="s">
        <v>524</v>
      </c>
      <c r="D242" s="74" t="str">
        <f t="shared" si="7"/>
        <v>1.38.7.1.</v>
      </c>
      <c r="E242" s="108" t="s">
        <v>298</v>
      </c>
      <c r="F242" s="109">
        <v>0.5</v>
      </c>
      <c r="G242" s="109"/>
      <c r="H242" s="109"/>
    </row>
    <row r="243" spans="1:8" ht="26.4" hidden="1" x14ac:dyDescent="0.25">
      <c r="A243" s="93"/>
      <c r="B243" s="94" t="s">
        <v>526</v>
      </c>
      <c r="C243" s="95" t="s">
        <v>527</v>
      </c>
      <c r="D243" s="74" t="str">
        <f t="shared" si="7"/>
        <v>1.38.7.2.</v>
      </c>
      <c r="E243" s="108" t="s">
        <v>298</v>
      </c>
      <c r="F243" s="109">
        <v>0.2</v>
      </c>
      <c r="G243" s="109"/>
      <c r="H243" s="109"/>
    </row>
    <row r="244" spans="1:8" hidden="1" x14ac:dyDescent="0.25">
      <c r="A244" s="93"/>
      <c r="B244" s="94" t="s">
        <v>528</v>
      </c>
      <c r="C244" s="95" t="s">
        <v>529</v>
      </c>
      <c r="D244" s="74" t="str">
        <f t="shared" si="7"/>
        <v>1.38.8</v>
      </c>
      <c r="E244" s="108" t="s">
        <v>298</v>
      </c>
      <c r="F244" s="109">
        <v>60</v>
      </c>
      <c r="G244" s="109"/>
      <c r="H244" s="109"/>
    </row>
    <row r="245" spans="1:8" ht="26.4" hidden="1" x14ac:dyDescent="0.25">
      <c r="A245" s="93"/>
      <c r="B245" s="94" t="s">
        <v>530</v>
      </c>
      <c r="C245" s="95" t="s">
        <v>531</v>
      </c>
      <c r="D245" s="74" t="str">
        <f t="shared" ref="D245:D301" si="8">B245</f>
        <v>1.39.1.</v>
      </c>
      <c r="E245" s="108" t="s">
        <v>298</v>
      </c>
      <c r="F245" s="109">
        <v>10</v>
      </c>
      <c r="G245" s="109"/>
      <c r="H245" s="109"/>
    </row>
    <row r="246" spans="1:8" ht="26.4" hidden="1" x14ac:dyDescent="0.25">
      <c r="A246" s="93"/>
      <c r="B246" s="94" t="s">
        <v>532</v>
      </c>
      <c r="C246" s="95" t="s">
        <v>533</v>
      </c>
      <c r="D246" s="74" t="str">
        <f t="shared" si="8"/>
        <v>1.39.2</v>
      </c>
      <c r="E246" s="108"/>
      <c r="F246" s="109"/>
      <c r="G246" s="109"/>
      <c r="H246" s="109"/>
    </row>
    <row r="247" spans="1:8" ht="26.4" hidden="1" x14ac:dyDescent="0.25">
      <c r="A247" s="93"/>
      <c r="B247" s="94" t="s">
        <v>534</v>
      </c>
      <c r="C247" s="95" t="s">
        <v>535</v>
      </c>
      <c r="D247" s="74" t="str">
        <f t="shared" si="8"/>
        <v>1.39.3</v>
      </c>
      <c r="E247" s="108" t="s">
        <v>298</v>
      </c>
      <c r="F247" s="109">
        <v>6</v>
      </c>
      <c r="G247" s="109"/>
      <c r="H247" s="109"/>
    </row>
    <row r="248" spans="1:8" ht="26.4" hidden="1" x14ac:dyDescent="0.25">
      <c r="A248" s="93"/>
      <c r="B248" s="94" t="s">
        <v>536</v>
      </c>
      <c r="C248" s="95" t="s">
        <v>537</v>
      </c>
      <c r="D248" s="74" t="str">
        <f t="shared" si="8"/>
        <v>1.39.4.</v>
      </c>
      <c r="E248" s="108" t="s">
        <v>298</v>
      </c>
      <c r="F248" s="109">
        <v>3</v>
      </c>
      <c r="G248" s="109"/>
      <c r="H248" s="109"/>
    </row>
    <row r="249" spans="1:8" ht="26.4" hidden="1" x14ac:dyDescent="0.25">
      <c r="A249" s="93"/>
      <c r="B249" s="94" t="s">
        <v>538</v>
      </c>
      <c r="C249" s="95" t="s">
        <v>539</v>
      </c>
      <c r="D249" s="74" t="str">
        <f t="shared" si="8"/>
        <v>1.39.5.</v>
      </c>
      <c r="E249" s="108" t="s">
        <v>298</v>
      </c>
      <c r="F249" s="109">
        <v>2</v>
      </c>
      <c r="G249" s="109"/>
      <c r="H249" s="109"/>
    </row>
    <row r="250" spans="1:8" ht="26.4" hidden="1" x14ac:dyDescent="0.25">
      <c r="A250" s="93"/>
      <c r="B250" s="94" t="s">
        <v>540</v>
      </c>
      <c r="C250" s="95" t="s">
        <v>541</v>
      </c>
      <c r="D250" s="74" t="str">
        <f t="shared" si="8"/>
        <v>1.39.6.</v>
      </c>
      <c r="E250" s="108" t="s">
        <v>298</v>
      </c>
      <c r="F250" s="109">
        <v>2</v>
      </c>
      <c r="G250" s="109"/>
      <c r="H250" s="109"/>
    </row>
    <row r="251" spans="1:8" ht="39.6" hidden="1" x14ac:dyDescent="0.25">
      <c r="A251" s="93"/>
      <c r="B251" s="94" t="s">
        <v>542</v>
      </c>
      <c r="C251" s="95" t="s">
        <v>334</v>
      </c>
      <c r="D251" s="74" t="str">
        <f t="shared" si="8"/>
        <v>1.40.1.</v>
      </c>
      <c r="E251" s="108" t="s">
        <v>298</v>
      </c>
      <c r="F251" s="109">
        <v>18</v>
      </c>
      <c r="G251" s="109"/>
      <c r="H251" s="109"/>
    </row>
    <row r="252" spans="1:8" ht="39.6" hidden="1" x14ac:dyDescent="0.25">
      <c r="A252" s="93"/>
      <c r="B252" s="94" t="s">
        <v>543</v>
      </c>
      <c r="C252" s="95" t="s">
        <v>335</v>
      </c>
      <c r="D252" s="74" t="str">
        <f t="shared" si="8"/>
        <v>1.40.2.</v>
      </c>
      <c r="E252" s="108" t="s">
        <v>298</v>
      </c>
      <c r="F252" s="109">
        <v>12</v>
      </c>
      <c r="G252" s="109"/>
      <c r="H252" s="109"/>
    </row>
    <row r="253" spans="1:8" ht="26.4" hidden="1" x14ac:dyDescent="0.25">
      <c r="A253" s="93"/>
      <c r="B253" s="94" t="s">
        <v>544</v>
      </c>
      <c r="C253" s="95" t="s">
        <v>336</v>
      </c>
      <c r="D253" s="74" t="str">
        <f t="shared" si="8"/>
        <v>1.40.3.</v>
      </c>
      <c r="E253" s="108" t="s">
        <v>298</v>
      </c>
      <c r="F253" s="109">
        <v>60</v>
      </c>
      <c r="G253" s="109"/>
      <c r="H253" s="109">
        <v>60</v>
      </c>
    </row>
    <row r="254" spans="1:8" ht="39.6" hidden="1" x14ac:dyDescent="0.25">
      <c r="A254" s="93"/>
      <c r="B254" s="94" t="s">
        <v>545</v>
      </c>
      <c r="C254" s="95" t="s">
        <v>337</v>
      </c>
      <c r="D254" s="74" t="str">
        <f t="shared" si="8"/>
        <v>1.40.4.</v>
      </c>
      <c r="E254" s="108" t="s">
        <v>298</v>
      </c>
      <c r="F254" s="109">
        <v>60</v>
      </c>
      <c r="G254" s="109"/>
      <c r="H254" s="109"/>
    </row>
    <row r="255" spans="1:8" ht="39.6" hidden="1" x14ac:dyDescent="0.25">
      <c r="A255" s="93"/>
      <c r="B255" s="94" t="s">
        <v>546</v>
      </c>
      <c r="C255" s="95" t="s">
        <v>338</v>
      </c>
      <c r="D255" s="74" t="str">
        <f t="shared" si="8"/>
        <v>1.40.5.</v>
      </c>
      <c r="E255" s="108" t="s">
        <v>298</v>
      </c>
      <c r="F255" s="109">
        <v>24</v>
      </c>
      <c r="G255" s="109"/>
      <c r="H255" s="109"/>
    </row>
    <row r="256" spans="1:8" ht="26.4" hidden="1" x14ac:dyDescent="0.25">
      <c r="A256" s="93"/>
      <c r="B256" s="94" t="s">
        <v>547</v>
      </c>
      <c r="C256" s="95" t="s">
        <v>339</v>
      </c>
      <c r="D256" s="74" t="str">
        <f t="shared" si="8"/>
        <v>1.40.6</v>
      </c>
      <c r="E256" s="108" t="s">
        <v>298</v>
      </c>
      <c r="F256" s="109">
        <v>60</v>
      </c>
      <c r="G256" s="109"/>
      <c r="H256" s="109">
        <v>6</v>
      </c>
    </row>
    <row r="257" spans="1:8" ht="26.4" hidden="1" x14ac:dyDescent="0.25">
      <c r="A257" s="93"/>
      <c r="B257" s="94" t="s">
        <v>548</v>
      </c>
      <c r="C257" s="95" t="s">
        <v>340</v>
      </c>
      <c r="D257" s="74" t="str">
        <f t="shared" si="8"/>
        <v>1.40.7.</v>
      </c>
      <c r="E257" s="108" t="s">
        <v>298</v>
      </c>
      <c r="F257" s="109">
        <v>9</v>
      </c>
      <c r="G257" s="109"/>
      <c r="H257" s="109">
        <v>3</v>
      </c>
    </row>
    <row r="258" spans="1:8" ht="26.4" hidden="1" x14ac:dyDescent="0.25">
      <c r="A258" s="93"/>
      <c r="B258" s="94" t="s">
        <v>549</v>
      </c>
      <c r="C258" s="95" t="s">
        <v>341</v>
      </c>
      <c r="D258" s="74" t="str">
        <f t="shared" si="8"/>
        <v>1.40.8.</v>
      </c>
      <c r="E258" s="92" t="s">
        <v>298</v>
      </c>
      <c r="F258" s="97">
        <v>6</v>
      </c>
      <c r="G258" s="97"/>
      <c r="H258" s="97">
        <v>2</v>
      </c>
    </row>
    <row r="259" spans="1:8" ht="26.4" hidden="1" x14ac:dyDescent="0.25">
      <c r="A259" s="93"/>
      <c r="B259" s="94" t="s">
        <v>550</v>
      </c>
      <c r="C259" s="95" t="s">
        <v>342</v>
      </c>
      <c r="D259" s="74" t="str">
        <f t="shared" si="8"/>
        <v>1.40.9.</v>
      </c>
      <c r="E259" s="92" t="s">
        <v>298</v>
      </c>
      <c r="F259" s="97">
        <v>30</v>
      </c>
      <c r="G259" s="97"/>
      <c r="H259" s="97"/>
    </row>
    <row r="260" spans="1:8" ht="52.8" hidden="1" x14ac:dyDescent="0.25">
      <c r="A260" s="93"/>
      <c r="B260" s="94" t="s">
        <v>551</v>
      </c>
      <c r="C260" s="95" t="s">
        <v>552</v>
      </c>
      <c r="D260" s="74" t="str">
        <f t="shared" si="8"/>
        <v>1.40.10.</v>
      </c>
      <c r="E260" s="92" t="s">
        <v>298</v>
      </c>
      <c r="F260" s="114">
        <v>30</v>
      </c>
      <c r="G260" s="97"/>
      <c r="H260" s="97"/>
    </row>
    <row r="261" spans="1:8" ht="26.4" hidden="1" x14ac:dyDescent="0.25">
      <c r="A261" s="93"/>
      <c r="B261" s="94" t="s">
        <v>553</v>
      </c>
      <c r="C261" s="95" t="s">
        <v>555</v>
      </c>
      <c r="D261" s="74" t="str">
        <f t="shared" si="8"/>
        <v>1.41.1.1.</v>
      </c>
      <c r="E261" s="92" t="s">
        <v>298</v>
      </c>
      <c r="F261" s="97">
        <v>1</v>
      </c>
      <c r="G261" s="97"/>
      <c r="H261" s="97">
        <v>12</v>
      </c>
    </row>
    <row r="262" spans="1:8" ht="52.8" hidden="1" x14ac:dyDescent="0.25">
      <c r="A262" s="93"/>
      <c r="B262" s="94" t="s">
        <v>554</v>
      </c>
      <c r="C262" s="95" t="s">
        <v>343</v>
      </c>
      <c r="D262" s="74" t="str">
        <f t="shared" si="8"/>
        <v>1.41.1.2.</v>
      </c>
      <c r="E262" s="92" t="s">
        <v>298</v>
      </c>
      <c r="F262" s="114">
        <v>1</v>
      </c>
      <c r="G262" s="97"/>
      <c r="H262" s="97"/>
    </row>
    <row r="263" spans="1:8" hidden="1" x14ac:dyDescent="0.25">
      <c r="A263" s="93"/>
      <c r="B263" s="94" t="s">
        <v>556</v>
      </c>
      <c r="C263" s="95" t="s">
        <v>557</v>
      </c>
      <c r="D263" s="74" t="str">
        <f t="shared" si="8"/>
        <v>1.41.1.3.</v>
      </c>
      <c r="E263" s="92" t="s">
        <v>298</v>
      </c>
      <c r="F263" s="114">
        <v>1</v>
      </c>
      <c r="G263" s="97"/>
      <c r="H263" s="97"/>
    </row>
    <row r="264" spans="1:8" hidden="1" x14ac:dyDescent="0.25">
      <c r="A264" s="93"/>
      <c r="B264" s="94" t="s">
        <v>558</v>
      </c>
      <c r="C264" s="95" t="s">
        <v>559</v>
      </c>
      <c r="D264" s="74" t="str">
        <f t="shared" si="8"/>
        <v>1.41.1.4.</v>
      </c>
      <c r="E264" s="92" t="s">
        <v>298</v>
      </c>
      <c r="F264" s="97">
        <v>0.4</v>
      </c>
      <c r="G264" s="97"/>
      <c r="H264" s="97">
        <v>24</v>
      </c>
    </row>
    <row r="265" spans="1:8" ht="26.4" hidden="1" x14ac:dyDescent="0.25">
      <c r="A265" s="93"/>
      <c r="B265" s="94" t="s">
        <v>560</v>
      </c>
      <c r="C265" s="95" t="s">
        <v>561</v>
      </c>
      <c r="D265" s="74" t="str">
        <f t="shared" si="8"/>
        <v>1.41.2.1.</v>
      </c>
      <c r="E265" s="92" t="s">
        <v>298</v>
      </c>
      <c r="F265" s="97">
        <v>1</v>
      </c>
      <c r="G265" s="97"/>
      <c r="H265" s="97">
        <v>60</v>
      </c>
    </row>
    <row r="266" spans="1:8" ht="26.4" hidden="1" x14ac:dyDescent="0.25">
      <c r="A266" s="93"/>
      <c r="B266" s="94" t="s">
        <v>562</v>
      </c>
      <c r="C266" s="95" t="s">
        <v>344</v>
      </c>
      <c r="D266" s="74" t="str">
        <f t="shared" si="8"/>
        <v>1.41.2.2.</v>
      </c>
      <c r="E266" s="92" t="s">
        <v>298</v>
      </c>
      <c r="F266" s="97">
        <v>2</v>
      </c>
      <c r="G266" s="97"/>
      <c r="H266" s="97">
        <v>9</v>
      </c>
    </row>
    <row r="267" spans="1:8" ht="26.4" hidden="1" x14ac:dyDescent="0.25">
      <c r="A267" s="93"/>
      <c r="B267" s="94" t="s">
        <v>563</v>
      </c>
      <c r="C267" s="95" t="s">
        <v>345</v>
      </c>
      <c r="D267" s="74" t="str">
        <f t="shared" si="8"/>
        <v>1.41.2.3.</v>
      </c>
      <c r="E267" s="92" t="s">
        <v>298</v>
      </c>
      <c r="F267" s="97">
        <v>2</v>
      </c>
      <c r="G267" s="97"/>
      <c r="H267" s="97">
        <v>6</v>
      </c>
    </row>
    <row r="268" spans="1:8" hidden="1" x14ac:dyDescent="0.25">
      <c r="A268" s="93"/>
      <c r="B268" s="94" t="s">
        <v>564</v>
      </c>
      <c r="C268" s="95" t="s">
        <v>565</v>
      </c>
      <c r="D268" s="74" t="str">
        <f t="shared" si="8"/>
        <v>1.41.2.4.</v>
      </c>
      <c r="E268" s="92" t="s">
        <v>298</v>
      </c>
      <c r="F268" s="97">
        <v>1</v>
      </c>
      <c r="G268" s="97"/>
      <c r="H268" s="97">
        <v>30</v>
      </c>
    </row>
    <row r="269" spans="1:8" hidden="1" x14ac:dyDescent="0.25">
      <c r="A269" s="93"/>
      <c r="B269" s="94" t="s">
        <v>566</v>
      </c>
      <c r="C269" s="95" t="s">
        <v>567</v>
      </c>
      <c r="D269" s="74" t="str">
        <f t="shared" si="8"/>
        <v>1.41.2.5.</v>
      </c>
      <c r="E269" s="92" t="s">
        <v>298</v>
      </c>
      <c r="F269" s="97">
        <v>0.4</v>
      </c>
      <c r="G269" s="97"/>
      <c r="H269" s="97">
        <v>30</v>
      </c>
    </row>
    <row r="270" spans="1:8" ht="26.4" hidden="1" x14ac:dyDescent="0.25">
      <c r="A270" s="93"/>
      <c r="B270" s="94" t="s">
        <v>568</v>
      </c>
      <c r="C270" s="95" t="s">
        <v>346</v>
      </c>
      <c r="D270" s="74" t="str">
        <f t="shared" si="8"/>
        <v>1.41.3.1.</v>
      </c>
      <c r="E270" s="92" t="s">
        <v>298</v>
      </c>
      <c r="F270" s="97">
        <v>1</v>
      </c>
      <c r="G270" s="97"/>
      <c r="H270" s="97">
        <v>1</v>
      </c>
    </row>
    <row r="271" spans="1:8" ht="52.8" hidden="1" x14ac:dyDescent="0.25">
      <c r="A271" s="93"/>
      <c r="B271" s="94" t="s">
        <v>569</v>
      </c>
      <c r="C271" s="95" t="s">
        <v>347</v>
      </c>
      <c r="D271" s="74" t="str">
        <f>B271</f>
        <v>1.41.3.2.</v>
      </c>
      <c r="E271" s="92" t="s">
        <v>298</v>
      </c>
      <c r="F271" s="97">
        <v>0.5</v>
      </c>
      <c r="G271" s="97"/>
      <c r="H271" s="97">
        <v>1</v>
      </c>
    </row>
    <row r="272" spans="1:8" ht="26.4" hidden="1" x14ac:dyDescent="0.25">
      <c r="A272" s="93"/>
      <c r="B272" s="94" t="s">
        <v>570</v>
      </c>
      <c r="C272" s="95" t="s">
        <v>348</v>
      </c>
      <c r="D272" s="74" t="str">
        <f t="shared" si="8"/>
        <v>1.41.3.3.</v>
      </c>
      <c r="E272" s="92" t="s">
        <v>298</v>
      </c>
      <c r="F272" s="97">
        <v>2</v>
      </c>
      <c r="G272" s="97"/>
      <c r="H272" s="97"/>
    </row>
    <row r="273" spans="1:8" hidden="1" x14ac:dyDescent="0.25">
      <c r="A273" s="93"/>
      <c r="B273" s="94" t="s">
        <v>571</v>
      </c>
      <c r="C273" s="95" t="s">
        <v>572</v>
      </c>
      <c r="D273" s="74" t="str">
        <f t="shared" si="8"/>
        <v>1.41.3.4.</v>
      </c>
      <c r="E273" s="92" t="s">
        <v>298</v>
      </c>
      <c r="F273" s="97">
        <v>1</v>
      </c>
      <c r="G273" s="97"/>
      <c r="H273" s="97">
        <v>0.4</v>
      </c>
    </row>
    <row r="274" spans="1:8" hidden="1" x14ac:dyDescent="0.25">
      <c r="A274" s="93"/>
      <c r="B274" s="94" t="s">
        <v>573</v>
      </c>
      <c r="C274" s="95" t="s">
        <v>574</v>
      </c>
      <c r="D274" s="74" t="str">
        <f t="shared" si="8"/>
        <v>1.41.3.5.</v>
      </c>
      <c r="E274" s="92" t="s">
        <v>298</v>
      </c>
      <c r="F274" s="97">
        <v>0.4</v>
      </c>
      <c r="G274" s="97"/>
      <c r="H274" s="97">
        <v>1</v>
      </c>
    </row>
    <row r="275" spans="1:8" ht="26.4" hidden="1" x14ac:dyDescent="0.25">
      <c r="A275" s="93"/>
      <c r="B275" s="94" t="s">
        <v>575</v>
      </c>
      <c r="C275" s="95" t="s">
        <v>349</v>
      </c>
      <c r="D275" s="74" t="str">
        <f t="shared" si="8"/>
        <v>1.41.4.1.</v>
      </c>
      <c r="E275" s="92" t="s">
        <v>298</v>
      </c>
      <c r="F275" s="97">
        <v>2</v>
      </c>
      <c r="G275" s="97"/>
      <c r="H275" s="97">
        <v>1</v>
      </c>
    </row>
    <row r="276" spans="1:8" ht="52.8" hidden="1" x14ac:dyDescent="0.25">
      <c r="A276" s="93"/>
      <c r="B276" s="94" t="s">
        <v>576</v>
      </c>
      <c r="C276" s="95" t="s">
        <v>577</v>
      </c>
      <c r="D276" s="74" t="str">
        <f t="shared" si="8"/>
        <v>1.41.4.2.</v>
      </c>
      <c r="E276" s="92"/>
      <c r="F276" s="97"/>
      <c r="G276" s="97"/>
      <c r="H276" s="97">
        <v>2</v>
      </c>
    </row>
    <row r="277" spans="1:8" ht="26.4" hidden="1" x14ac:dyDescent="0.25">
      <c r="A277" s="93"/>
      <c r="B277" s="94" t="s">
        <v>578</v>
      </c>
      <c r="C277" s="95" t="s">
        <v>350</v>
      </c>
      <c r="D277" s="74" t="str">
        <f t="shared" si="8"/>
        <v>1.41.4.3.</v>
      </c>
      <c r="E277" s="92" t="s">
        <v>298</v>
      </c>
      <c r="F277" s="97">
        <v>2</v>
      </c>
      <c r="G277" s="97"/>
      <c r="H277" s="115"/>
    </row>
    <row r="278" spans="1:8" hidden="1" x14ac:dyDescent="0.25">
      <c r="A278" s="93"/>
      <c r="B278" s="94" t="s">
        <v>579</v>
      </c>
      <c r="C278" s="95" t="s">
        <v>580</v>
      </c>
      <c r="D278" s="74" t="str">
        <f t="shared" si="8"/>
        <v>1.41.4.4.</v>
      </c>
      <c r="E278" s="92" t="s">
        <v>298</v>
      </c>
      <c r="F278" s="97">
        <v>1</v>
      </c>
      <c r="G278" s="97"/>
      <c r="H278" s="97">
        <v>0.4</v>
      </c>
    </row>
    <row r="279" spans="1:8" hidden="1" x14ac:dyDescent="0.25">
      <c r="A279" s="93"/>
      <c r="B279" s="94" t="s">
        <v>581</v>
      </c>
      <c r="C279" s="95" t="s">
        <v>351</v>
      </c>
      <c r="D279" s="74" t="str">
        <f t="shared" si="8"/>
        <v>1.41.4.5.</v>
      </c>
      <c r="E279" s="92" t="s">
        <v>298</v>
      </c>
      <c r="F279" s="97">
        <v>0.4</v>
      </c>
      <c r="G279" s="97"/>
      <c r="H279" s="97"/>
    </row>
    <row r="280" spans="1:8" ht="39.6" hidden="1" x14ac:dyDescent="0.25">
      <c r="A280" s="93"/>
      <c r="B280" s="94" t="s">
        <v>582</v>
      </c>
      <c r="C280" s="95" t="s">
        <v>352</v>
      </c>
      <c r="D280" s="74" t="str">
        <f>B280</f>
        <v>1.41.5.1.1.</v>
      </c>
      <c r="E280" s="92" t="s">
        <v>298</v>
      </c>
      <c r="F280" s="97">
        <v>2</v>
      </c>
      <c r="G280" s="97"/>
      <c r="H280" s="97">
        <v>0.5</v>
      </c>
    </row>
    <row r="281" spans="1:8" ht="39.6" hidden="1" x14ac:dyDescent="0.25">
      <c r="A281" s="93"/>
      <c r="B281" s="94" t="s">
        <v>583</v>
      </c>
      <c r="C281" s="95" t="s">
        <v>353</v>
      </c>
      <c r="D281" s="74" t="str">
        <f t="shared" si="8"/>
        <v>1.41.5.1.2.</v>
      </c>
      <c r="E281" s="92" t="s">
        <v>298</v>
      </c>
      <c r="F281" s="97">
        <v>15</v>
      </c>
      <c r="G281" s="97"/>
      <c r="H281" s="97">
        <v>2</v>
      </c>
    </row>
    <row r="282" spans="1:8" ht="39.6" hidden="1" x14ac:dyDescent="0.25">
      <c r="A282" s="93"/>
      <c r="B282" s="94" t="s">
        <v>584</v>
      </c>
      <c r="C282" s="95" t="s">
        <v>354</v>
      </c>
      <c r="D282" s="74" t="str">
        <f t="shared" si="8"/>
        <v>1.41.5.1.3.</v>
      </c>
      <c r="E282" s="92" t="s">
        <v>298</v>
      </c>
      <c r="F282" s="97">
        <v>1</v>
      </c>
      <c r="G282" s="97"/>
      <c r="H282" s="97"/>
    </row>
    <row r="283" spans="1:8" ht="26.4" hidden="1" x14ac:dyDescent="0.25">
      <c r="A283" s="93"/>
      <c r="B283" s="94" t="s">
        <v>585</v>
      </c>
      <c r="C283" s="95" t="s">
        <v>586</v>
      </c>
      <c r="D283" s="74" t="str">
        <f t="shared" si="8"/>
        <v>1.41.5.1.4.</v>
      </c>
      <c r="E283" s="92" t="s">
        <v>298</v>
      </c>
      <c r="F283" s="97">
        <v>1</v>
      </c>
      <c r="G283" s="97"/>
      <c r="H283" s="97">
        <v>0.4</v>
      </c>
    </row>
    <row r="284" spans="1:8" hidden="1" x14ac:dyDescent="0.25">
      <c r="A284" s="93"/>
      <c r="B284" s="94" t="s">
        <v>587</v>
      </c>
      <c r="C284" s="95" t="s">
        <v>588</v>
      </c>
      <c r="D284" s="74" t="str">
        <f t="shared" si="8"/>
        <v>1.41.5.1.5.</v>
      </c>
      <c r="E284" s="92"/>
      <c r="F284" s="97"/>
      <c r="G284" s="97"/>
      <c r="H284" s="97">
        <v>2</v>
      </c>
    </row>
    <row r="285" spans="1:8" hidden="1" x14ac:dyDescent="0.25">
      <c r="A285" s="93"/>
      <c r="B285" s="94" t="s">
        <v>589</v>
      </c>
      <c r="C285" s="95" t="s">
        <v>355</v>
      </c>
      <c r="D285" s="74" t="str">
        <f t="shared" si="8"/>
        <v>1.41.5.2.</v>
      </c>
      <c r="E285" s="92" t="s">
        <v>298</v>
      </c>
      <c r="F285" s="97">
        <v>2</v>
      </c>
      <c r="G285" s="97"/>
      <c r="H285" s="97"/>
    </row>
    <row r="286" spans="1:8" ht="26.4" hidden="1" x14ac:dyDescent="0.25">
      <c r="A286" s="93"/>
      <c r="B286" s="94" t="s">
        <v>590</v>
      </c>
      <c r="C286" s="95" t="s">
        <v>356</v>
      </c>
      <c r="D286" s="74" t="str">
        <f t="shared" si="8"/>
        <v>1.41.5.3.</v>
      </c>
      <c r="E286" s="92" t="s">
        <v>298</v>
      </c>
      <c r="F286" s="97">
        <v>2</v>
      </c>
      <c r="G286" s="97"/>
      <c r="H286" s="97">
        <v>2</v>
      </c>
    </row>
    <row r="287" spans="1:8" hidden="1" x14ac:dyDescent="0.25">
      <c r="A287" s="93"/>
      <c r="B287" s="94" t="s">
        <v>591</v>
      </c>
      <c r="C287" s="95" t="s">
        <v>357</v>
      </c>
      <c r="D287" s="74" t="str">
        <f t="shared" si="8"/>
        <v>1.41.5.4.</v>
      </c>
      <c r="E287" s="92" t="s">
        <v>298</v>
      </c>
      <c r="F287" s="97">
        <v>1</v>
      </c>
      <c r="G287" s="97"/>
      <c r="H287" s="97"/>
    </row>
    <row r="288" spans="1:8" ht="26.4" hidden="1" x14ac:dyDescent="0.25">
      <c r="A288" s="93"/>
      <c r="B288" s="94" t="s">
        <v>592</v>
      </c>
      <c r="C288" s="95" t="s">
        <v>358</v>
      </c>
      <c r="D288" s="74" t="str">
        <f t="shared" si="8"/>
        <v>1.41.5.5.</v>
      </c>
      <c r="E288" s="92" t="s">
        <v>298</v>
      </c>
      <c r="F288" s="97">
        <v>700</v>
      </c>
      <c r="G288" s="97"/>
      <c r="H288" s="97">
        <v>0.4</v>
      </c>
    </row>
    <row r="289" spans="1:8" hidden="1" x14ac:dyDescent="0.25">
      <c r="A289" s="93"/>
      <c r="B289" s="94" t="s">
        <v>593</v>
      </c>
      <c r="C289" s="95" t="s">
        <v>359</v>
      </c>
      <c r="D289" s="74" t="str">
        <f t="shared" si="8"/>
        <v>1.41.5.6.</v>
      </c>
      <c r="E289" s="92" t="s">
        <v>298</v>
      </c>
      <c r="F289" s="97">
        <v>30</v>
      </c>
      <c r="G289" s="97"/>
      <c r="H289" s="97"/>
    </row>
    <row r="290" spans="1:8" hidden="1" x14ac:dyDescent="0.25">
      <c r="A290" s="93"/>
      <c r="B290" s="94" t="s">
        <v>594</v>
      </c>
      <c r="C290" s="95" t="s">
        <v>360</v>
      </c>
      <c r="D290" s="74" t="str">
        <f t="shared" si="8"/>
        <v>1.41.5.7.</v>
      </c>
      <c r="E290" s="92" t="s">
        <v>298</v>
      </c>
      <c r="F290" s="97">
        <v>3</v>
      </c>
      <c r="G290" s="97"/>
      <c r="H290" s="97">
        <v>15</v>
      </c>
    </row>
    <row r="291" spans="1:8" hidden="1" x14ac:dyDescent="0.25">
      <c r="A291" s="93"/>
      <c r="B291" s="94" t="s">
        <v>595</v>
      </c>
      <c r="C291" s="95" t="s">
        <v>361</v>
      </c>
      <c r="D291" s="74" t="str">
        <f t="shared" si="8"/>
        <v>1.41.5.8.</v>
      </c>
      <c r="E291" s="92" t="s">
        <v>298</v>
      </c>
      <c r="F291" s="97">
        <v>700</v>
      </c>
      <c r="G291" s="97"/>
      <c r="H291" s="97"/>
    </row>
    <row r="292" spans="1:8" hidden="1" x14ac:dyDescent="0.25">
      <c r="A292" s="93"/>
      <c r="B292" s="94" t="s">
        <v>596</v>
      </c>
      <c r="C292" s="95" t="s">
        <v>362</v>
      </c>
      <c r="D292" s="74" t="str">
        <f t="shared" si="8"/>
        <v>1.41.5.9.</v>
      </c>
      <c r="E292" s="92" t="s">
        <v>298</v>
      </c>
      <c r="F292" s="97">
        <v>2</v>
      </c>
      <c r="G292" s="97"/>
      <c r="H292" s="97">
        <v>1</v>
      </c>
    </row>
    <row r="293" spans="1:8" hidden="1" x14ac:dyDescent="0.25">
      <c r="A293" s="93"/>
      <c r="B293" s="94" t="s">
        <v>597</v>
      </c>
      <c r="C293" s="95" t="s">
        <v>363</v>
      </c>
      <c r="D293" s="74" t="str">
        <f t="shared" si="8"/>
        <v>1.41.5.10.</v>
      </c>
      <c r="E293" s="92" t="s">
        <v>298</v>
      </c>
      <c r="F293" s="97">
        <v>6</v>
      </c>
      <c r="G293" s="97"/>
      <c r="H293" s="97"/>
    </row>
    <row r="294" spans="1:8" ht="26.4" hidden="1" x14ac:dyDescent="0.25">
      <c r="A294" s="93"/>
      <c r="B294" s="94" t="s">
        <v>599</v>
      </c>
      <c r="C294" s="95" t="s">
        <v>364</v>
      </c>
      <c r="D294" s="74" t="str">
        <f t="shared" si="8"/>
        <v>1.42.1.</v>
      </c>
      <c r="E294" s="92" t="s">
        <v>298</v>
      </c>
      <c r="F294" s="97">
        <v>2</v>
      </c>
      <c r="G294" s="97"/>
      <c r="H294" s="97"/>
    </row>
    <row r="295" spans="1:8" ht="26.4" hidden="1" x14ac:dyDescent="0.25">
      <c r="A295" s="93"/>
      <c r="B295" s="94" t="s">
        <v>598</v>
      </c>
      <c r="C295" s="95" t="s">
        <v>365</v>
      </c>
      <c r="D295" s="74" t="str">
        <f t="shared" si="8"/>
        <v>1.42.2.</v>
      </c>
      <c r="E295" s="92" t="s">
        <v>298</v>
      </c>
      <c r="F295" s="97">
        <v>3</v>
      </c>
      <c r="G295" s="97"/>
      <c r="H295" s="97"/>
    </row>
    <row r="296" spans="1:8" ht="26.4" hidden="1" x14ac:dyDescent="0.25">
      <c r="A296" s="93"/>
      <c r="B296" s="94" t="s">
        <v>600</v>
      </c>
      <c r="C296" s="95" t="s">
        <v>366</v>
      </c>
      <c r="D296" s="74" t="str">
        <f t="shared" si="8"/>
        <v>1.42.3.</v>
      </c>
      <c r="E296" s="92" t="s">
        <v>298</v>
      </c>
      <c r="F296" s="97">
        <v>1</v>
      </c>
      <c r="G296" s="97"/>
      <c r="H296" s="97"/>
    </row>
    <row r="297" spans="1:8" ht="26.4" hidden="1" x14ac:dyDescent="0.25">
      <c r="A297" s="93"/>
      <c r="B297" s="94" t="s">
        <v>601</v>
      </c>
      <c r="C297" s="95" t="s">
        <v>367</v>
      </c>
      <c r="D297" s="74" t="str">
        <f t="shared" si="8"/>
        <v>1.42.4.</v>
      </c>
      <c r="E297" s="92" t="s">
        <v>298</v>
      </c>
      <c r="F297" s="97">
        <v>1</v>
      </c>
      <c r="G297" s="97"/>
      <c r="H297" s="97">
        <v>700</v>
      </c>
    </row>
    <row r="298" spans="1:8" ht="26.4" hidden="1" x14ac:dyDescent="0.25">
      <c r="A298" s="93"/>
      <c r="B298" s="94" t="s">
        <v>602</v>
      </c>
      <c r="C298" s="95" t="s">
        <v>368</v>
      </c>
      <c r="D298" s="74" t="str">
        <f t="shared" si="8"/>
        <v>1.42.5.</v>
      </c>
      <c r="E298" s="92" t="s">
        <v>298</v>
      </c>
      <c r="F298" s="97">
        <v>12</v>
      </c>
      <c r="G298" s="97"/>
      <c r="H298" s="97">
        <v>30</v>
      </c>
    </row>
    <row r="299" spans="1:8" hidden="1" x14ac:dyDescent="0.25">
      <c r="A299" s="93"/>
      <c r="B299" s="94" t="s">
        <v>603</v>
      </c>
      <c r="C299" s="95" t="s">
        <v>369</v>
      </c>
      <c r="D299" s="74" t="str">
        <f t="shared" si="8"/>
        <v>1.42.6.</v>
      </c>
      <c r="E299" s="92" t="s">
        <v>298</v>
      </c>
      <c r="F299" s="97">
        <v>30</v>
      </c>
      <c r="G299" s="97"/>
      <c r="H299" s="97"/>
    </row>
    <row r="300" spans="1:8" ht="26.4" hidden="1" x14ac:dyDescent="0.25">
      <c r="A300" s="93"/>
      <c r="B300" s="94" t="s">
        <v>604</v>
      </c>
      <c r="C300" s="95" t="s">
        <v>370</v>
      </c>
      <c r="D300" s="74" t="str">
        <f t="shared" si="8"/>
        <v>1.42.7.</v>
      </c>
      <c r="E300" s="92" t="s">
        <v>298</v>
      </c>
      <c r="F300" s="97">
        <v>30</v>
      </c>
      <c r="G300" s="97"/>
      <c r="H300" s="97">
        <v>700</v>
      </c>
    </row>
    <row r="301" spans="1:8" ht="26.4" hidden="1" x14ac:dyDescent="0.25">
      <c r="A301" s="93"/>
      <c r="B301" s="94" t="s">
        <v>605</v>
      </c>
      <c r="C301" s="95" t="s">
        <v>371</v>
      </c>
      <c r="D301" s="74" t="str">
        <f t="shared" si="8"/>
        <v>1.42.8.</v>
      </c>
      <c r="E301" s="92" t="s">
        <v>298</v>
      </c>
      <c r="F301" s="97">
        <v>24</v>
      </c>
      <c r="G301" s="97"/>
      <c r="H301" s="97">
        <v>2</v>
      </c>
    </row>
    <row r="302" spans="1:8" hidden="1" x14ac:dyDescent="0.25"/>
  </sheetData>
  <sheetProtection password="C05F" sheet="1" objects="1" scenarios="1"/>
  <mergeCells count="31">
    <mergeCell ref="A1:J1"/>
    <mergeCell ref="A3:J3"/>
    <mergeCell ref="A4:J4"/>
    <mergeCell ref="A5:A6"/>
    <mergeCell ref="B5:B6"/>
    <mergeCell ref="C5:E6"/>
    <mergeCell ref="F5:H5"/>
    <mergeCell ref="I5:I6"/>
    <mergeCell ref="J5:J6"/>
    <mergeCell ref="F6:G6"/>
    <mergeCell ref="J40:J41"/>
    <mergeCell ref="F41:G41"/>
    <mergeCell ref="A30:B30"/>
    <mergeCell ref="E32:H32"/>
    <mergeCell ref="I32:J32"/>
    <mergeCell ref="I33:J33"/>
    <mergeCell ref="A36:J36"/>
    <mergeCell ref="A38:J38"/>
    <mergeCell ref="A40:A41"/>
    <mergeCell ref="B40:B41"/>
    <mergeCell ref="C40:E41"/>
    <mergeCell ref="F40:H40"/>
    <mergeCell ref="I40:I41"/>
    <mergeCell ref="F30:G30"/>
    <mergeCell ref="A65:B65"/>
    <mergeCell ref="A66:B66"/>
    <mergeCell ref="E68:H68"/>
    <mergeCell ref="I68:J68"/>
    <mergeCell ref="I69:J69"/>
    <mergeCell ref="F65:G65"/>
    <mergeCell ref="F66:G66"/>
  </mergeCells>
  <dataValidations count="1">
    <dataValidation type="list" allowBlank="1" showInputMessage="1" showErrorMessage="1" sqref="C7:C29 C42:C64">
      <formula1>$C$150:$C$301</formula1>
    </dataValidation>
  </dataValidations>
  <pageMargins left="1.1811023622047245" right="0.70866141732283472" top="0.78740157480314965" bottom="0.78740157480314965" header="0.11811023622047245" footer="0.31496062992125984"/>
  <pageSetup paperSize="9" scale="72" fitToHeight="10" orientation="landscape" verticalDpi="0" r:id="rId1"/>
  <rowBreaks count="1" manualBreakCount="1">
    <brk id="3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H354"/>
  <sheetViews>
    <sheetView view="pageBreakPreview" zoomScale="102" zoomScaleNormal="62" zoomScaleSheetLayoutView="100" workbookViewId="0">
      <selection activeCell="C11" sqref="C11:D11"/>
    </sheetView>
  </sheetViews>
  <sheetFormatPr defaultRowHeight="13.8" x14ac:dyDescent="0.25"/>
  <cols>
    <col min="1" max="1" width="5" style="129" customWidth="1"/>
    <col min="2" max="2" width="20.77734375" style="129" customWidth="1"/>
    <col min="3" max="3" width="12.77734375" style="129" customWidth="1"/>
    <col min="4" max="4" width="70.77734375" style="129" customWidth="1"/>
    <col min="5" max="5" width="30.77734375" style="129" customWidth="1"/>
    <col min="6" max="6" width="22.77734375" style="129" customWidth="1"/>
    <col min="7" max="16384" width="8.88671875" style="129"/>
  </cols>
  <sheetData>
    <row r="1" spans="1:6" ht="14.4" x14ac:dyDescent="0.3">
      <c r="A1" s="704" t="s">
        <v>244</v>
      </c>
      <c r="B1" s="705"/>
      <c r="C1" s="705"/>
      <c r="D1" s="705"/>
      <c r="E1" s="705"/>
      <c r="F1" s="706"/>
    </row>
    <row r="2" spans="1:6" ht="4.95" customHeight="1" x14ac:dyDescent="0.25">
      <c r="A2" s="184"/>
      <c r="B2" s="185"/>
      <c r="C2" s="185"/>
      <c r="D2" s="185"/>
      <c r="E2" s="185"/>
      <c r="F2" s="130"/>
    </row>
    <row r="3" spans="1:6" ht="79.95" customHeight="1" thickBot="1" x14ac:dyDescent="0.3">
      <c r="A3" s="795" t="s">
        <v>230</v>
      </c>
      <c r="B3" s="796"/>
      <c r="C3" s="796"/>
      <c r="D3" s="796"/>
      <c r="E3" s="796"/>
      <c r="F3" s="797"/>
    </row>
    <row r="4" spans="1:6" ht="30" customHeight="1" x14ac:dyDescent="0.25">
      <c r="A4" s="599" t="s">
        <v>61</v>
      </c>
      <c r="B4" s="599" t="s">
        <v>231</v>
      </c>
      <c r="C4" s="663" t="s">
        <v>232</v>
      </c>
      <c r="D4" s="584"/>
      <c r="E4" s="599" t="s">
        <v>234</v>
      </c>
      <c r="F4" s="584" t="s">
        <v>233</v>
      </c>
    </row>
    <row r="5" spans="1:6" ht="30" customHeight="1" thickBot="1" x14ac:dyDescent="0.3">
      <c r="A5" s="664"/>
      <c r="B5" s="664"/>
      <c r="C5" s="707"/>
      <c r="D5" s="682"/>
      <c r="E5" s="664"/>
      <c r="F5" s="682"/>
    </row>
    <row r="6" spans="1:6" x14ac:dyDescent="0.25">
      <c r="A6" s="83" t="str">
        <f>IF(B6="","",MAX($A$5:A5)+1)</f>
        <v/>
      </c>
      <c r="B6" s="193" t="str">
        <f>IF(C6="","",IF(ISERROR(VLOOKUP(C6,$C$153:$H$304,2,0)),"",VLOOKUP(C6,$C$153:$H$304,2,0)))</f>
        <v/>
      </c>
      <c r="C6" s="700"/>
      <c r="D6" s="701"/>
      <c r="E6" s="181"/>
      <c r="F6" s="146"/>
    </row>
    <row r="7" spans="1:6" x14ac:dyDescent="0.25">
      <c r="A7" s="85" t="str">
        <f>IF(B7="","",MAX($A$5:A6)+1)</f>
        <v/>
      </c>
      <c r="B7" s="78" t="str">
        <f t="shared" ref="B7:B31" si="0">IF(C7="","",IF(ISERROR(VLOOKUP(C7,$C$153:$H$304,2,0)),"",VLOOKUP(C7,$C$153:$H$304,2,0)))</f>
        <v/>
      </c>
      <c r="C7" s="695"/>
      <c r="D7" s="696"/>
      <c r="E7" s="151"/>
      <c r="F7" s="152"/>
    </row>
    <row r="8" spans="1:6" x14ac:dyDescent="0.25">
      <c r="A8" s="85" t="str">
        <f>IF(B8="","",MAX($A$5:A7)+1)</f>
        <v/>
      </c>
      <c r="B8" s="78" t="str">
        <f t="shared" si="0"/>
        <v/>
      </c>
      <c r="C8" s="697"/>
      <c r="D8" s="698"/>
      <c r="E8" s="151"/>
      <c r="F8" s="152"/>
    </row>
    <row r="9" spans="1:6" x14ac:dyDescent="0.25">
      <c r="A9" s="84" t="str">
        <f>IF(B9="","",MAX($A$5:A8)+1)</f>
        <v/>
      </c>
      <c r="B9" s="78" t="str">
        <f t="shared" si="0"/>
        <v/>
      </c>
      <c r="C9" s="702"/>
      <c r="D9" s="703"/>
      <c r="E9" s="140"/>
      <c r="F9" s="147"/>
    </row>
    <row r="10" spans="1:6" x14ac:dyDescent="0.25">
      <c r="A10" s="85" t="str">
        <f>IF(B10="","",MAX($A$5:A9)+1)</f>
        <v/>
      </c>
      <c r="B10" s="78" t="str">
        <f t="shared" si="0"/>
        <v/>
      </c>
      <c r="C10" s="697"/>
      <c r="D10" s="698"/>
      <c r="E10" s="145"/>
      <c r="F10" s="146"/>
    </row>
    <row r="11" spans="1:6" x14ac:dyDescent="0.25">
      <c r="A11" s="84" t="str">
        <f>IF(B11="","",MAX($A$5:A10)+1)</f>
        <v/>
      </c>
      <c r="B11" s="78" t="str">
        <f t="shared" si="0"/>
        <v/>
      </c>
      <c r="C11" s="695"/>
      <c r="D11" s="696"/>
      <c r="E11" s="140"/>
      <c r="F11" s="147"/>
    </row>
    <row r="12" spans="1:6" x14ac:dyDescent="0.25">
      <c r="A12" s="85" t="str">
        <f>IF(B12="","",MAX($A$5:A11)+1)</f>
        <v/>
      </c>
      <c r="B12" s="78" t="str">
        <f t="shared" si="0"/>
        <v/>
      </c>
      <c r="C12" s="697"/>
      <c r="D12" s="698"/>
      <c r="E12" s="140"/>
      <c r="F12" s="147"/>
    </row>
    <row r="13" spans="1:6" x14ac:dyDescent="0.25">
      <c r="A13" s="85" t="str">
        <f>IF(B13="","",MAX($A$5:A12)+1)</f>
        <v/>
      </c>
      <c r="B13" s="78" t="str">
        <f t="shared" si="0"/>
        <v/>
      </c>
      <c r="C13" s="699"/>
      <c r="D13" s="694"/>
      <c r="E13" s="136"/>
      <c r="F13" s="139"/>
    </row>
    <row r="14" spans="1:6" x14ac:dyDescent="0.25">
      <c r="A14" s="85" t="str">
        <f>IF(B14="","",MAX($A$5:A13)+1)</f>
        <v/>
      </c>
      <c r="B14" s="78" t="str">
        <f t="shared" si="0"/>
        <v/>
      </c>
      <c r="C14" s="702"/>
      <c r="D14" s="703"/>
      <c r="E14" s="151"/>
      <c r="F14" s="152"/>
    </row>
    <row r="15" spans="1:6" x14ac:dyDescent="0.25">
      <c r="A15" s="85" t="str">
        <f>IF(B15="","",MAX($A$5:A14)+1)</f>
        <v/>
      </c>
      <c r="B15" s="78" t="str">
        <f t="shared" si="0"/>
        <v/>
      </c>
      <c r="C15" s="697"/>
      <c r="D15" s="698"/>
      <c r="E15" s="140"/>
      <c r="F15" s="147"/>
    </row>
    <row r="16" spans="1:6" x14ac:dyDescent="0.25">
      <c r="A16" s="85" t="str">
        <f>IF(B16="","",MAX($A$5:A15)+1)</f>
        <v/>
      </c>
      <c r="B16" s="78" t="str">
        <f t="shared" si="0"/>
        <v/>
      </c>
      <c r="C16" s="699"/>
      <c r="D16" s="694"/>
      <c r="E16" s="145"/>
      <c r="F16" s="146"/>
    </row>
    <row r="17" spans="1:6" x14ac:dyDescent="0.25">
      <c r="A17" s="84" t="str">
        <f>IF(B17="","",MAX($A$5:A16)+1)</f>
        <v/>
      </c>
      <c r="B17" s="78" t="str">
        <f t="shared" si="0"/>
        <v/>
      </c>
      <c r="C17" s="695"/>
      <c r="D17" s="696"/>
      <c r="E17" s="140"/>
      <c r="F17" s="147"/>
    </row>
    <row r="18" spans="1:6" x14ac:dyDescent="0.25">
      <c r="A18" s="84" t="str">
        <f>IF(B18="","",MAX($A$5:A17)+1)</f>
        <v/>
      </c>
      <c r="B18" s="80" t="str">
        <f t="shared" si="0"/>
        <v/>
      </c>
      <c r="C18" s="695"/>
      <c r="D18" s="696"/>
      <c r="E18" s="151"/>
      <c r="F18" s="152"/>
    </row>
    <row r="19" spans="1:6" x14ac:dyDescent="0.25">
      <c r="A19" s="84" t="str">
        <f>IF(B19="","",MAX($A$5:A18)+1)</f>
        <v/>
      </c>
      <c r="B19" s="78" t="str">
        <f t="shared" si="0"/>
        <v/>
      </c>
      <c r="C19" s="695"/>
      <c r="D19" s="696"/>
      <c r="E19" s="140"/>
      <c r="F19" s="147"/>
    </row>
    <row r="20" spans="1:6" x14ac:dyDescent="0.25">
      <c r="A20" s="84" t="str">
        <f>IF(B20="","",MAX($A$5:A19)+1)</f>
        <v/>
      </c>
      <c r="B20" s="78" t="str">
        <f t="shared" si="0"/>
        <v/>
      </c>
      <c r="C20" s="695"/>
      <c r="D20" s="696"/>
      <c r="E20" s="140"/>
      <c r="F20" s="147"/>
    </row>
    <row r="21" spans="1:6" x14ac:dyDescent="0.25">
      <c r="A21" s="84" t="str">
        <f>IF(B21="","",MAX($A$5:A20)+1)</f>
        <v/>
      </c>
      <c r="B21" s="80" t="str">
        <f t="shared" si="0"/>
        <v/>
      </c>
      <c r="C21" s="695"/>
      <c r="D21" s="696"/>
      <c r="E21" s="136"/>
      <c r="F21" s="139"/>
    </row>
    <row r="22" spans="1:6" x14ac:dyDescent="0.25">
      <c r="A22" s="84" t="str">
        <f>IF(B22="","",MAX($A$5:A21)+1)</f>
        <v/>
      </c>
      <c r="B22" s="78" t="str">
        <f t="shared" si="0"/>
        <v/>
      </c>
      <c r="C22" s="695"/>
      <c r="D22" s="696"/>
      <c r="E22" s="145"/>
      <c r="F22" s="146"/>
    </row>
    <row r="23" spans="1:6" x14ac:dyDescent="0.25">
      <c r="A23" s="85" t="str">
        <f>IF(B23="","",MAX($A$5:A22)+1)</f>
        <v/>
      </c>
      <c r="B23" s="78" t="str">
        <f t="shared" si="0"/>
        <v/>
      </c>
      <c r="C23" s="697"/>
      <c r="D23" s="698"/>
      <c r="E23" s="140"/>
      <c r="F23" s="147"/>
    </row>
    <row r="24" spans="1:6" x14ac:dyDescent="0.25">
      <c r="A24" s="85" t="str">
        <f>IF(B24="","",MAX($A$5:A23)+1)</f>
        <v/>
      </c>
      <c r="B24" s="78" t="str">
        <f t="shared" si="0"/>
        <v/>
      </c>
      <c r="C24" s="699"/>
      <c r="D24" s="694"/>
      <c r="E24" s="145"/>
      <c r="F24" s="146"/>
    </row>
    <row r="25" spans="1:6" x14ac:dyDescent="0.25">
      <c r="A25" s="85" t="str">
        <f>IF(B25="","",MAX($A$5:A24)+1)</f>
        <v/>
      </c>
      <c r="B25" s="78" t="str">
        <f t="shared" si="0"/>
        <v/>
      </c>
      <c r="C25" s="699"/>
      <c r="D25" s="694"/>
      <c r="E25" s="140"/>
      <c r="F25" s="147"/>
    </row>
    <row r="26" spans="1:6" x14ac:dyDescent="0.25">
      <c r="A26" s="84" t="str">
        <f>IF(B26="","",MAX($A$5:A25)+1)</f>
        <v/>
      </c>
      <c r="B26" s="78" t="str">
        <f t="shared" si="0"/>
        <v/>
      </c>
      <c r="C26" s="699"/>
      <c r="D26" s="694"/>
      <c r="E26" s="140"/>
      <c r="F26" s="147"/>
    </row>
    <row r="27" spans="1:6" x14ac:dyDescent="0.25">
      <c r="A27" s="85" t="str">
        <f>IF(B27="","",MAX($A$5:A26)+1)</f>
        <v/>
      </c>
      <c r="B27" s="78" t="str">
        <f t="shared" si="0"/>
        <v/>
      </c>
      <c r="C27" s="699"/>
      <c r="D27" s="694"/>
      <c r="E27" s="136"/>
      <c r="F27" s="139"/>
    </row>
    <row r="28" spans="1:6" x14ac:dyDescent="0.25">
      <c r="A28" s="84" t="str">
        <f>IF(B28="","",MAX($A$5:A27)+1)</f>
        <v/>
      </c>
      <c r="B28" s="80" t="str">
        <f t="shared" si="0"/>
        <v/>
      </c>
      <c r="C28" s="693"/>
      <c r="D28" s="694"/>
      <c r="E28" s="136"/>
      <c r="F28" s="139"/>
    </row>
    <row r="29" spans="1:6" x14ac:dyDescent="0.25">
      <c r="A29" s="84" t="str">
        <f>IF(B29="","",MAX($A$5:A28)+1)</f>
        <v/>
      </c>
      <c r="B29" s="78" t="str">
        <f t="shared" si="0"/>
        <v/>
      </c>
      <c r="C29" s="693"/>
      <c r="D29" s="694"/>
      <c r="E29" s="136"/>
      <c r="F29" s="139"/>
    </row>
    <row r="30" spans="1:6" x14ac:dyDescent="0.25">
      <c r="A30" s="84" t="str">
        <f>IF(B30="","",MAX($A$5:A29)+1)</f>
        <v/>
      </c>
      <c r="B30" s="78" t="str">
        <f t="shared" si="0"/>
        <v/>
      </c>
      <c r="C30" s="693"/>
      <c r="D30" s="694"/>
      <c r="E30" s="136"/>
      <c r="F30" s="139"/>
    </row>
    <row r="31" spans="1:6" ht="14.4" thickBot="1" x14ac:dyDescent="0.3">
      <c r="A31" s="251" t="str">
        <f>IF(B31="","",MAX($A$5:A30)+1)</f>
        <v/>
      </c>
      <c r="B31" s="82" t="str">
        <f t="shared" si="0"/>
        <v/>
      </c>
      <c r="C31" s="688"/>
      <c r="D31" s="689"/>
      <c r="E31" s="182"/>
      <c r="F31" s="183"/>
    </row>
    <row r="32" spans="1:6" x14ac:dyDescent="0.25">
      <c r="A32" s="184"/>
      <c r="B32" s="186"/>
      <c r="C32" s="185"/>
      <c r="D32" s="185"/>
      <c r="E32" s="185"/>
      <c r="F32" s="130"/>
    </row>
    <row r="33" spans="1:6" ht="14.4" x14ac:dyDescent="0.3">
      <c r="A33" s="690" t="s">
        <v>245</v>
      </c>
      <c r="B33" s="691"/>
      <c r="C33" s="691"/>
      <c r="D33" s="691"/>
      <c r="E33" s="691"/>
      <c r="F33" s="692"/>
    </row>
    <row r="34" spans="1:6" x14ac:dyDescent="0.25">
      <c r="A34" s="184"/>
      <c r="B34" s="185"/>
      <c r="C34" s="185"/>
      <c r="D34" s="185"/>
      <c r="E34" s="185"/>
      <c r="F34" s="130"/>
    </row>
    <row r="35" spans="1:6" ht="79.95" customHeight="1" thickBot="1" x14ac:dyDescent="0.3">
      <c r="A35" s="795" t="s">
        <v>236</v>
      </c>
      <c r="B35" s="796"/>
      <c r="C35" s="796"/>
      <c r="D35" s="796"/>
      <c r="E35" s="796"/>
      <c r="F35" s="797"/>
    </row>
    <row r="36" spans="1:6" ht="30" customHeight="1" x14ac:dyDescent="0.25">
      <c r="A36" s="599" t="s">
        <v>61</v>
      </c>
      <c r="B36" s="599" t="s">
        <v>231</v>
      </c>
      <c r="C36" s="599" t="s">
        <v>213</v>
      </c>
      <c r="D36" s="584" t="s">
        <v>237</v>
      </c>
      <c r="E36" s="592" t="s">
        <v>238</v>
      </c>
      <c r="F36" s="584"/>
    </row>
    <row r="37" spans="1:6" ht="30" customHeight="1" thickBot="1" x14ac:dyDescent="0.3">
      <c r="A37" s="664"/>
      <c r="B37" s="664"/>
      <c r="C37" s="664"/>
      <c r="D37" s="682"/>
      <c r="E37" s="683"/>
      <c r="F37" s="682"/>
    </row>
    <row r="38" spans="1:6" x14ac:dyDescent="0.25">
      <c r="A38" s="180"/>
      <c r="B38" s="134"/>
      <c r="C38" s="134"/>
      <c r="D38" s="181"/>
      <c r="E38" s="684"/>
      <c r="F38" s="685"/>
    </row>
    <row r="39" spans="1:6" x14ac:dyDescent="0.25">
      <c r="A39" s="155"/>
      <c r="B39" s="150"/>
      <c r="C39" s="150"/>
      <c r="D39" s="151"/>
      <c r="E39" s="679"/>
      <c r="F39" s="680"/>
    </row>
    <row r="40" spans="1:6" x14ac:dyDescent="0.25">
      <c r="A40" s="143"/>
      <c r="B40" s="141"/>
      <c r="C40" s="141"/>
      <c r="D40" s="140"/>
      <c r="E40" s="679"/>
      <c r="F40" s="680"/>
    </row>
    <row r="41" spans="1:6" x14ac:dyDescent="0.25">
      <c r="A41" s="249"/>
      <c r="B41" s="144"/>
      <c r="C41" s="144"/>
      <c r="D41" s="145"/>
      <c r="E41" s="679"/>
      <c r="F41" s="680"/>
    </row>
    <row r="42" spans="1:6" x14ac:dyDescent="0.25">
      <c r="A42" s="143"/>
      <c r="B42" s="141"/>
      <c r="C42" s="141"/>
      <c r="D42" s="140"/>
      <c r="E42" s="679"/>
      <c r="F42" s="680"/>
    </row>
    <row r="43" spans="1:6" x14ac:dyDescent="0.25">
      <c r="A43" s="155"/>
      <c r="B43" s="150"/>
      <c r="C43" s="150"/>
      <c r="D43" s="151"/>
      <c r="E43" s="679"/>
      <c r="F43" s="680"/>
    </row>
    <row r="44" spans="1:6" x14ac:dyDescent="0.25">
      <c r="A44" s="143"/>
      <c r="B44" s="141"/>
      <c r="C44" s="141"/>
      <c r="D44" s="140"/>
      <c r="E44" s="679"/>
      <c r="F44" s="680"/>
    </row>
    <row r="45" spans="1:6" x14ac:dyDescent="0.25">
      <c r="A45" s="148"/>
      <c r="B45" s="137"/>
      <c r="C45" s="137"/>
      <c r="D45" s="136"/>
      <c r="E45" s="679"/>
      <c r="F45" s="680"/>
    </row>
    <row r="46" spans="1:6" x14ac:dyDescent="0.25">
      <c r="A46" s="249"/>
      <c r="B46" s="144"/>
      <c r="C46" s="144"/>
      <c r="D46" s="145"/>
      <c r="E46" s="679"/>
      <c r="F46" s="680"/>
    </row>
    <row r="47" spans="1:6" x14ac:dyDescent="0.25">
      <c r="A47" s="143"/>
      <c r="B47" s="141"/>
      <c r="C47" s="141"/>
      <c r="D47" s="140"/>
      <c r="E47" s="679"/>
      <c r="F47" s="680"/>
    </row>
    <row r="48" spans="1:6" x14ac:dyDescent="0.25">
      <c r="A48" s="148"/>
      <c r="B48" s="137"/>
      <c r="C48" s="141"/>
      <c r="D48" s="140"/>
      <c r="E48" s="679"/>
      <c r="F48" s="680"/>
    </row>
    <row r="49" spans="1:6" x14ac:dyDescent="0.25">
      <c r="A49" s="155"/>
      <c r="B49" s="150"/>
      <c r="C49" s="150"/>
      <c r="D49" s="151"/>
      <c r="E49" s="679"/>
      <c r="F49" s="680"/>
    </row>
    <row r="50" spans="1:6" x14ac:dyDescent="0.25">
      <c r="A50" s="155"/>
      <c r="B50" s="150"/>
      <c r="C50" s="150"/>
      <c r="D50" s="151"/>
      <c r="E50" s="679"/>
      <c r="F50" s="680"/>
    </row>
    <row r="51" spans="1:6" x14ac:dyDescent="0.25">
      <c r="A51" s="155"/>
      <c r="B51" s="150"/>
      <c r="C51" s="150"/>
      <c r="D51" s="151"/>
      <c r="E51" s="679"/>
      <c r="F51" s="680"/>
    </row>
    <row r="52" spans="1:6" x14ac:dyDescent="0.25">
      <c r="A52" s="155"/>
      <c r="B52" s="150"/>
      <c r="C52" s="150"/>
      <c r="D52" s="151"/>
      <c r="E52" s="679"/>
      <c r="F52" s="680"/>
    </row>
    <row r="53" spans="1:6" x14ac:dyDescent="0.25">
      <c r="A53" s="155"/>
      <c r="B53" s="150"/>
      <c r="C53" s="150"/>
      <c r="D53" s="151"/>
      <c r="E53" s="679"/>
      <c r="F53" s="680"/>
    </row>
    <row r="54" spans="1:6" x14ac:dyDescent="0.25">
      <c r="A54" s="155"/>
      <c r="B54" s="150"/>
      <c r="C54" s="150"/>
      <c r="D54" s="151"/>
      <c r="E54" s="679"/>
      <c r="F54" s="680"/>
    </row>
    <row r="55" spans="1:6" x14ac:dyDescent="0.25">
      <c r="A55" s="143"/>
      <c r="B55" s="141"/>
      <c r="C55" s="141"/>
      <c r="D55" s="140"/>
      <c r="E55" s="679"/>
      <c r="F55" s="680"/>
    </row>
    <row r="56" spans="1:6" x14ac:dyDescent="0.25">
      <c r="A56" s="148"/>
      <c r="B56" s="137"/>
      <c r="C56" s="137"/>
      <c r="D56" s="136"/>
      <c r="E56" s="679"/>
      <c r="F56" s="680"/>
    </row>
    <row r="57" spans="1:6" x14ac:dyDescent="0.25">
      <c r="A57" s="148"/>
      <c r="B57" s="137"/>
      <c r="C57" s="137"/>
      <c r="D57" s="136"/>
      <c r="E57" s="679"/>
      <c r="F57" s="680"/>
    </row>
    <row r="58" spans="1:6" x14ac:dyDescent="0.25">
      <c r="A58" s="148"/>
      <c r="B58" s="137"/>
      <c r="C58" s="137"/>
      <c r="D58" s="136"/>
      <c r="E58" s="679"/>
      <c r="F58" s="680"/>
    </row>
    <row r="59" spans="1:6" x14ac:dyDescent="0.25">
      <c r="A59" s="148"/>
      <c r="B59" s="137"/>
      <c r="C59" s="137"/>
      <c r="D59" s="136"/>
      <c r="E59" s="679"/>
      <c r="F59" s="680"/>
    </row>
    <row r="60" spans="1:6" x14ac:dyDescent="0.25">
      <c r="A60" s="148"/>
      <c r="B60" s="137"/>
      <c r="C60" s="137"/>
      <c r="D60" s="136"/>
      <c r="E60" s="679"/>
      <c r="F60" s="680"/>
    </row>
    <row r="61" spans="1:6" x14ac:dyDescent="0.25">
      <c r="A61" s="148"/>
      <c r="B61" s="137"/>
      <c r="C61" s="137"/>
      <c r="D61" s="136"/>
      <c r="E61" s="679"/>
      <c r="F61" s="680"/>
    </row>
    <row r="62" spans="1:6" ht="14.4" thickBot="1" x14ac:dyDescent="0.3">
      <c r="A62" s="250"/>
      <c r="B62" s="156"/>
      <c r="C62" s="156"/>
      <c r="D62" s="157"/>
      <c r="E62" s="686"/>
      <c r="F62" s="687"/>
    </row>
    <row r="63" spans="1:6" ht="15" customHeight="1" x14ac:dyDescent="0.25">
      <c r="A63" s="185"/>
      <c r="B63" s="185"/>
      <c r="C63" s="681"/>
      <c r="D63" s="681"/>
      <c r="E63" s="185"/>
      <c r="F63" s="186"/>
    </row>
    <row r="64" spans="1:6" x14ac:dyDescent="0.25">
      <c r="B64" s="187" t="s">
        <v>220</v>
      </c>
      <c r="D64" s="188" t="s">
        <v>606</v>
      </c>
      <c r="E64" s="190" t="s">
        <v>222</v>
      </c>
    </row>
    <row r="65" spans="2:5" x14ac:dyDescent="0.25">
      <c r="B65" s="191" t="s">
        <v>193</v>
      </c>
      <c r="E65" s="189" t="s">
        <v>194</v>
      </c>
    </row>
    <row r="66" spans="2:5" x14ac:dyDescent="0.25">
      <c r="B66" s="191"/>
      <c r="D66" s="187"/>
    </row>
    <row r="148" spans="1:8" hidden="1" x14ac:dyDescent="0.25"/>
    <row r="149" spans="1:8" hidden="1" x14ac:dyDescent="0.25"/>
    <row r="150" spans="1:8" hidden="1" x14ac:dyDescent="0.25"/>
    <row r="151" spans="1:8" hidden="1" x14ac:dyDescent="0.25"/>
    <row r="152" spans="1:8" hidden="1" x14ac:dyDescent="0.25">
      <c r="A152" s="164"/>
      <c r="B152" s="165" t="s">
        <v>213</v>
      </c>
      <c r="C152" s="166" t="s">
        <v>304</v>
      </c>
      <c r="D152" s="167" t="str">
        <f>B152</f>
        <v>Индекс</v>
      </c>
      <c r="E152" s="166"/>
      <c r="F152" s="110" t="s">
        <v>305</v>
      </c>
      <c r="G152" s="110"/>
      <c r="H152" s="110" t="s">
        <v>306</v>
      </c>
    </row>
    <row r="153" spans="1:8" ht="105.6" hidden="1" x14ac:dyDescent="0.25">
      <c r="A153" s="168"/>
      <c r="B153" s="94" t="s">
        <v>296</v>
      </c>
      <c r="C153" s="95" t="s">
        <v>372</v>
      </c>
      <c r="D153" s="167" t="str">
        <f t="shared" ref="D153:D181" si="1">B153</f>
        <v>1.1.1.</v>
      </c>
      <c r="E153" s="105" t="s">
        <v>298</v>
      </c>
      <c r="F153" s="160">
        <v>18</v>
      </c>
      <c r="G153" s="160"/>
      <c r="H153" s="110">
        <v>50</v>
      </c>
    </row>
    <row r="154" spans="1:8" ht="118.8" hidden="1" x14ac:dyDescent="0.25">
      <c r="A154" s="168"/>
      <c r="B154" s="94" t="s">
        <v>297</v>
      </c>
      <c r="C154" s="95" t="s">
        <v>373</v>
      </c>
      <c r="D154" s="167" t="str">
        <f t="shared" si="1"/>
        <v>1.1.2.</v>
      </c>
      <c r="E154" s="105" t="s">
        <v>298</v>
      </c>
      <c r="F154" s="160">
        <v>6</v>
      </c>
      <c r="G154" s="160"/>
      <c r="H154" s="110">
        <v>150</v>
      </c>
    </row>
    <row r="155" spans="1:8" ht="105.6" hidden="1" x14ac:dyDescent="0.25">
      <c r="A155" s="168"/>
      <c r="B155" s="94" t="s">
        <v>374</v>
      </c>
      <c r="C155" s="95" t="s">
        <v>375</v>
      </c>
      <c r="D155" s="167" t="str">
        <f t="shared" si="1"/>
        <v>1.2.1.</v>
      </c>
      <c r="E155" s="105" t="s">
        <v>298</v>
      </c>
      <c r="F155" s="160">
        <v>12</v>
      </c>
      <c r="G155" s="160"/>
      <c r="H155" s="110">
        <v>100</v>
      </c>
    </row>
    <row r="156" spans="1:8" ht="118.8" hidden="1" x14ac:dyDescent="0.25">
      <c r="A156" s="168"/>
      <c r="B156" s="94" t="s">
        <v>376</v>
      </c>
      <c r="C156" s="95" t="s">
        <v>377</v>
      </c>
      <c r="D156" s="167" t="str">
        <f t="shared" si="1"/>
        <v>1.2.2.</v>
      </c>
      <c r="E156" s="105" t="s">
        <v>298</v>
      </c>
      <c r="F156" s="160">
        <v>4</v>
      </c>
      <c r="G156" s="160"/>
      <c r="H156" s="160"/>
    </row>
    <row r="157" spans="1:8" ht="92.4" hidden="1" x14ac:dyDescent="0.25">
      <c r="A157" s="168"/>
      <c r="B157" s="94" t="s">
        <v>378</v>
      </c>
      <c r="C157" s="95" t="s">
        <v>379</v>
      </c>
      <c r="D157" s="167" t="str">
        <f t="shared" si="1"/>
        <v>1.3.1.</v>
      </c>
      <c r="E157" s="105" t="s">
        <v>298</v>
      </c>
      <c r="F157" s="110">
        <v>60</v>
      </c>
      <c r="G157" s="110"/>
      <c r="H157" s="110"/>
    </row>
    <row r="158" spans="1:8" ht="105.6" hidden="1" x14ac:dyDescent="0.25">
      <c r="A158" s="168"/>
      <c r="B158" s="94" t="s">
        <v>380</v>
      </c>
      <c r="C158" s="95" t="s">
        <v>381</v>
      </c>
      <c r="D158" s="167" t="str">
        <f t="shared" si="1"/>
        <v>1.3.2.</v>
      </c>
      <c r="E158" s="105" t="s">
        <v>298</v>
      </c>
      <c r="F158" s="160">
        <v>50</v>
      </c>
      <c r="G158" s="160"/>
      <c r="H158" s="110"/>
    </row>
    <row r="159" spans="1:8" ht="118.8" hidden="1" x14ac:dyDescent="0.25">
      <c r="A159" s="168"/>
      <c r="B159" s="94" t="s">
        <v>382</v>
      </c>
      <c r="C159" s="95" t="s">
        <v>383</v>
      </c>
      <c r="D159" s="167" t="str">
        <f t="shared" si="1"/>
        <v>1.3.3.</v>
      </c>
      <c r="E159" s="105" t="s">
        <v>298</v>
      </c>
      <c r="F159" s="110">
        <v>30</v>
      </c>
      <c r="G159" s="110"/>
      <c r="H159" s="110"/>
    </row>
    <row r="160" spans="1:8" ht="132" hidden="1" x14ac:dyDescent="0.25">
      <c r="A160" s="168"/>
      <c r="B160" s="94" t="s">
        <v>299</v>
      </c>
      <c r="C160" s="95" t="s">
        <v>384</v>
      </c>
      <c r="D160" s="167" t="str">
        <f t="shared" si="1"/>
        <v>1.3.4.</v>
      </c>
      <c r="E160" s="105" t="s">
        <v>298</v>
      </c>
      <c r="F160" s="110">
        <v>6</v>
      </c>
      <c r="G160" s="110"/>
      <c r="H160" s="110">
        <v>90</v>
      </c>
    </row>
    <row r="161" spans="1:8" ht="105.6" hidden="1" x14ac:dyDescent="0.25">
      <c r="A161" s="169"/>
      <c r="B161" s="94" t="s">
        <v>385</v>
      </c>
      <c r="C161" s="99" t="s">
        <v>386</v>
      </c>
      <c r="D161" s="167" t="str">
        <f t="shared" si="1"/>
        <v>1.4.</v>
      </c>
      <c r="E161" s="110" t="s">
        <v>298</v>
      </c>
      <c r="F161" s="110">
        <v>30</v>
      </c>
      <c r="G161" s="110"/>
      <c r="H161" s="110">
        <v>150</v>
      </c>
    </row>
    <row r="162" spans="1:8" ht="92.4" hidden="1" x14ac:dyDescent="0.25">
      <c r="A162" s="169"/>
      <c r="B162" s="94" t="s">
        <v>387</v>
      </c>
      <c r="C162" s="99" t="s">
        <v>388</v>
      </c>
      <c r="D162" s="167" t="str">
        <f t="shared" si="1"/>
        <v>1.5.1.</v>
      </c>
      <c r="E162" s="110" t="s">
        <v>298</v>
      </c>
      <c r="F162" s="160">
        <v>9</v>
      </c>
      <c r="G162" s="160"/>
      <c r="H162" s="160">
        <v>100</v>
      </c>
    </row>
    <row r="163" spans="1:8" ht="92.4" hidden="1" x14ac:dyDescent="0.25">
      <c r="A163" s="169"/>
      <c r="B163" s="94" t="s">
        <v>389</v>
      </c>
      <c r="C163" s="95" t="s">
        <v>390</v>
      </c>
      <c r="D163" s="167" t="str">
        <f t="shared" si="1"/>
        <v>1.5.2.</v>
      </c>
      <c r="E163" s="105" t="s">
        <v>298</v>
      </c>
      <c r="F163" s="160">
        <v>3</v>
      </c>
      <c r="G163" s="160"/>
      <c r="H163" s="160"/>
    </row>
    <row r="164" spans="1:8" ht="39.6" hidden="1" x14ac:dyDescent="0.25">
      <c r="A164" s="169"/>
      <c r="B164" s="94" t="s">
        <v>391</v>
      </c>
      <c r="C164" s="95" t="s">
        <v>313</v>
      </c>
      <c r="D164" s="167" t="str">
        <f t="shared" si="1"/>
        <v>1.6.</v>
      </c>
      <c r="E164" s="105" t="s">
        <v>298</v>
      </c>
      <c r="F164" s="160">
        <v>12</v>
      </c>
      <c r="G164" s="160"/>
      <c r="H164" s="160">
        <v>60</v>
      </c>
    </row>
    <row r="165" spans="1:8" ht="39.6" hidden="1" x14ac:dyDescent="0.25">
      <c r="A165" s="169"/>
      <c r="B165" s="100" t="s">
        <v>392</v>
      </c>
      <c r="C165" s="95" t="s">
        <v>314</v>
      </c>
      <c r="D165" s="167" t="str">
        <f t="shared" si="1"/>
        <v>1.7.</v>
      </c>
      <c r="E165" s="105" t="s">
        <v>298</v>
      </c>
      <c r="F165" s="170">
        <v>6</v>
      </c>
      <c r="G165" s="171"/>
      <c r="H165" s="160">
        <v>30</v>
      </c>
    </row>
    <row r="166" spans="1:8" ht="52.8" hidden="1" x14ac:dyDescent="0.25">
      <c r="A166" s="169"/>
      <c r="B166" s="94" t="s">
        <v>393</v>
      </c>
      <c r="C166" s="95" t="s">
        <v>315</v>
      </c>
      <c r="D166" s="167" t="str">
        <f t="shared" si="1"/>
        <v>1.8.</v>
      </c>
      <c r="E166" s="105" t="s">
        <v>298</v>
      </c>
      <c r="F166" s="110">
        <v>3</v>
      </c>
      <c r="G166" s="110"/>
      <c r="H166" s="110">
        <v>24</v>
      </c>
    </row>
    <row r="167" spans="1:8" ht="145.19999999999999" hidden="1" x14ac:dyDescent="0.25">
      <c r="A167" s="169"/>
      <c r="B167" s="94" t="s">
        <v>394</v>
      </c>
      <c r="C167" s="95" t="s">
        <v>395</v>
      </c>
      <c r="D167" s="167" t="str">
        <f t="shared" si="1"/>
        <v>1.9.1.</v>
      </c>
      <c r="E167" s="105" t="s">
        <v>298</v>
      </c>
      <c r="F167" s="110">
        <v>6</v>
      </c>
      <c r="G167" s="110"/>
      <c r="H167" s="110">
        <v>24</v>
      </c>
    </row>
    <row r="168" spans="1:8" ht="145.19999999999999" hidden="1" x14ac:dyDescent="0.25">
      <c r="A168" s="169"/>
      <c r="B168" s="94" t="s">
        <v>396</v>
      </c>
      <c r="C168" s="95" t="s">
        <v>397</v>
      </c>
      <c r="D168" s="167" t="str">
        <f t="shared" si="1"/>
        <v>1.9.2.</v>
      </c>
      <c r="E168" s="105" t="s">
        <v>298</v>
      </c>
      <c r="F168" s="110">
        <v>10</v>
      </c>
      <c r="G168" s="110"/>
      <c r="H168" s="110">
        <v>48</v>
      </c>
    </row>
    <row r="169" spans="1:8" ht="145.19999999999999" hidden="1" x14ac:dyDescent="0.25">
      <c r="A169" s="169"/>
      <c r="B169" s="100" t="s">
        <v>399</v>
      </c>
      <c r="C169" s="95" t="s">
        <v>398</v>
      </c>
      <c r="D169" s="167" t="str">
        <f t="shared" si="1"/>
        <v>1.10.1.</v>
      </c>
      <c r="E169" s="105" t="s">
        <v>298</v>
      </c>
      <c r="F169" s="110">
        <v>2</v>
      </c>
      <c r="G169" s="110"/>
      <c r="H169" s="110">
        <v>24</v>
      </c>
    </row>
    <row r="170" spans="1:8" ht="145.19999999999999" hidden="1" x14ac:dyDescent="0.25">
      <c r="A170" s="169"/>
      <c r="B170" s="94" t="s">
        <v>400</v>
      </c>
      <c r="C170" s="95" t="s">
        <v>401</v>
      </c>
      <c r="D170" s="167" t="str">
        <f t="shared" si="1"/>
        <v>1.10.2.</v>
      </c>
      <c r="E170" s="105" t="s">
        <v>298</v>
      </c>
      <c r="F170" s="110">
        <v>3</v>
      </c>
      <c r="G170" s="110"/>
      <c r="H170" s="110"/>
    </row>
    <row r="171" spans="1:8" ht="39.6" hidden="1" x14ac:dyDescent="0.25">
      <c r="A171" s="169"/>
      <c r="B171" s="94" t="s">
        <v>402</v>
      </c>
      <c r="C171" s="95" t="s">
        <v>403</v>
      </c>
      <c r="D171" s="167" t="str">
        <f t="shared" si="1"/>
        <v>1.11.</v>
      </c>
      <c r="E171" s="105"/>
      <c r="F171" s="160"/>
      <c r="G171" s="160"/>
      <c r="H171" s="160"/>
    </row>
    <row r="172" spans="1:8" ht="132" hidden="1" x14ac:dyDescent="0.25">
      <c r="A172" s="169"/>
      <c r="B172" s="94" t="s">
        <v>404</v>
      </c>
      <c r="C172" s="95" t="s">
        <v>405</v>
      </c>
      <c r="D172" s="167" t="str">
        <f t="shared" si="1"/>
        <v>1.11.1.1.</v>
      </c>
      <c r="E172" s="105" t="s">
        <v>298</v>
      </c>
      <c r="F172" s="110">
        <v>18</v>
      </c>
      <c r="G172" s="110"/>
      <c r="H172" s="110"/>
    </row>
    <row r="173" spans="1:8" ht="132" hidden="1" x14ac:dyDescent="0.25">
      <c r="A173" s="169"/>
      <c r="B173" s="94" t="s">
        <v>406</v>
      </c>
      <c r="C173" s="95" t="s">
        <v>407</v>
      </c>
      <c r="D173" s="167" t="str">
        <f t="shared" si="1"/>
        <v>1.11.1.2.</v>
      </c>
      <c r="E173" s="171" t="s">
        <v>298</v>
      </c>
      <c r="F173" s="160">
        <v>4</v>
      </c>
      <c r="G173" s="160"/>
      <c r="H173" s="160">
        <v>500</v>
      </c>
    </row>
    <row r="174" spans="1:8" ht="105.6" hidden="1" x14ac:dyDescent="0.25">
      <c r="A174" s="169"/>
      <c r="B174" s="94" t="s">
        <v>410</v>
      </c>
      <c r="C174" s="95" t="s">
        <v>409</v>
      </c>
      <c r="D174" s="167" t="str">
        <f t="shared" si="1"/>
        <v>1.11.1.3.</v>
      </c>
      <c r="E174" s="105" t="s">
        <v>298</v>
      </c>
      <c r="F174" s="160">
        <v>12</v>
      </c>
      <c r="G174" s="160"/>
      <c r="H174" s="160">
        <v>500</v>
      </c>
    </row>
    <row r="175" spans="1:8" ht="132" hidden="1" x14ac:dyDescent="0.25">
      <c r="A175" s="168"/>
      <c r="B175" s="94" t="s">
        <v>408</v>
      </c>
      <c r="C175" s="95" t="s">
        <v>411</v>
      </c>
      <c r="D175" s="167" t="str">
        <f t="shared" si="1"/>
        <v>1.11.1.4.</v>
      </c>
      <c r="E175" s="105"/>
      <c r="F175" s="160"/>
      <c r="G175" s="160"/>
      <c r="H175" s="160">
        <v>100</v>
      </c>
    </row>
    <row r="176" spans="1:8" ht="198" hidden="1" x14ac:dyDescent="0.25">
      <c r="A176" s="168"/>
      <c r="B176" s="94" t="s">
        <v>412</v>
      </c>
      <c r="C176" s="95" t="s">
        <v>413</v>
      </c>
      <c r="D176" s="167" t="str">
        <f t="shared" si="1"/>
        <v>1.11.2.1.</v>
      </c>
      <c r="E176" s="105" t="s">
        <v>298</v>
      </c>
      <c r="F176" s="110">
        <v>10</v>
      </c>
      <c r="G176" s="110"/>
      <c r="H176" s="110"/>
    </row>
    <row r="177" spans="1:8" ht="184.8" hidden="1" x14ac:dyDescent="0.25">
      <c r="A177" s="168"/>
      <c r="B177" s="94" t="s">
        <v>416</v>
      </c>
      <c r="C177" s="95" t="s">
        <v>414</v>
      </c>
      <c r="D177" s="167" t="str">
        <f t="shared" si="1"/>
        <v>1.11.2.2.</v>
      </c>
      <c r="E177" s="172"/>
      <c r="F177" s="110"/>
      <c r="G177" s="110"/>
      <c r="H177" s="110"/>
    </row>
    <row r="178" spans="1:8" ht="184.8" hidden="1" x14ac:dyDescent="0.25">
      <c r="A178" s="168"/>
      <c r="B178" s="173" t="s">
        <v>417</v>
      </c>
      <c r="C178" s="105" t="s">
        <v>415</v>
      </c>
      <c r="D178" s="167" t="str">
        <f t="shared" si="1"/>
        <v>1.11.2.3.</v>
      </c>
      <c r="E178" s="160" t="s">
        <v>298</v>
      </c>
      <c r="F178" s="160">
        <v>10</v>
      </c>
      <c r="G178" s="110"/>
      <c r="H178" s="110"/>
    </row>
    <row r="179" spans="1:8" ht="39.6" hidden="1" x14ac:dyDescent="0.25">
      <c r="A179" s="168"/>
      <c r="B179" s="173" t="s">
        <v>418</v>
      </c>
      <c r="C179" s="105" t="s">
        <v>419</v>
      </c>
      <c r="D179" s="167" t="str">
        <f t="shared" si="1"/>
        <v>1.11.3.1.</v>
      </c>
      <c r="E179" s="160" t="s">
        <v>298</v>
      </c>
      <c r="F179" s="160">
        <v>60</v>
      </c>
      <c r="G179" s="110"/>
      <c r="H179" s="110"/>
    </row>
    <row r="180" spans="1:8" ht="52.8" hidden="1" x14ac:dyDescent="0.25">
      <c r="A180" s="168"/>
      <c r="B180" s="173" t="s">
        <v>420</v>
      </c>
      <c r="C180" s="105" t="s">
        <v>421</v>
      </c>
      <c r="D180" s="167" t="str">
        <f t="shared" si="1"/>
        <v>1.11.3.2.</v>
      </c>
      <c r="E180" s="160" t="s">
        <v>298</v>
      </c>
      <c r="F180" s="160">
        <v>10</v>
      </c>
      <c r="G180" s="110"/>
      <c r="H180" s="110"/>
    </row>
    <row r="181" spans="1:8" ht="79.2" hidden="1" x14ac:dyDescent="0.25">
      <c r="A181" s="168"/>
      <c r="B181" s="174" t="s">
        <v>422</v>
      </c>
      <c r="C181" s="105" t="s">
        <v>316</v>
      </c>
      <c r="D181" s="167" t="str">
        <f t="shared" si="1"/>
        <v>1.11.4.1.</v>
      </c>
      <c r="E181" s="160" t="s">
        <v>298</v>
      </c>
      <c r="F181" s="160">
        <v>2</v>
      </c>
      <c r="G181" s="175"/>
      <c r="H181" s="175"/>
    </row>
    <row r="182" spans="1:8" ht="79.2" hidden="1" x14ac:dyDescent="0.25">
      <c r="A182" s="168"/>
      <c r="B182" s="94" t="s">
        <v>423</v>
      </c>
      <c r="C182" s="105" t="s">
        <v>317</v>
      </c>
      <c r="D182" s="167" t="str">
        <f>B182</f>
        <v>1.11.4.2.</v>
      </c>
      <c r="E182" s="105" t="s">
        <v>298</v>
      </c>
      <c r="F182" s="99">
        <v>12</v>
      </c>
      <c r="G182" s="99"/>
      <c r="H182" s="99">
        <v>20</v>
      </c>
    </row>
    <row r="183" spans="1:8" ht="66" hidden="1" x14ac:dyDescent="0.25">
      <c r="A183" s="168"/>
      <c r="B183" s="94" t="s">
        <v>424</v>
      </c>
      <c r="C183" s="105" t="s">
        <v>318</v>
      </c>
      <c r="D183" s="167" t="str">
        <f>B183</f>
        <v>1.11.4.3.</v>
      </c>
      <c r="E183" s="105" t="s">
        <v>298</v>
      </c>
      <c r="F183" s="99">
        <v>2</v>
      </c>
      <c r="G183" s="99"/>
      <c r="H183" s="99">
        <v>20</v>
      </c>
    </row>
    <row r="184" spans="1:8" ht="52.8" hidden="1" x14ac:dyDescent="0.25">
      <c r="A184" s="168"/>
      <c r="B184" s="94" t="s">
        <v>425</v>
      </c>
      <c r="C184" s="95" t="s">
        <v>426</v>
      </c>
      <c r="D184" s="167" t="str">
        <f t="shared" ref="D184:D247" si="2">B184</f>
        <v>1.11.5.1.</v>
      </c>
      <c r="E184" s="105" t="s">
        <v>298</v>
      </c>
      <c r="F184" s="99">
        <v>30</v>
      </c>
      <c r="G184" s="99"/>
      <c r="H184" s="99">
        <v>20</v>
      </c>
    </row>
    <row r="185" spans="1:8" ht="79.2" hidden="1" x14ac:dyDescent="0.25">
      <c r="A185" s="168"/>
      <c r="B185" s="94" t="s">
        <v>427</v>
      </c>
      <c r="C185" s="95" t="s">
        <v>428</v>
      </c>
      <c r="D185" s="167" t="str">
        <f t="shared" si="2"/>
        <v>1.11.5.2.</v>
      </c>
      <c r="E185" s="105" t="s">
        <v>298</v>
      </c>
      <c r="F185" s="99">
        <v>6</v>
      </c>
      <c r="G185" s="99"/>
      <c r="H185" s="99"/>
    </row>
    <row r="186" spans="1:8" ht="79.2" hidden="1" x14ac:dyDescent="0.25">
      <c r="A186" s="168"/>
      <c r="B186" s="94" t="s">
        <v>429</v>
      </c>
      <c r="C186" s="95" t="s">
        <v>430</v>
      </c>
      <c r="D186" s="167" t="str">
        <f t="shared" si="2"/>
        <v>1.12.1.</v>
      </c>
      <c r="E186" s="105" t="s">
        <v>298</v>
      </c>
      <c r="F186" s="99">
        <v>6</v>
      </c>
      <c r="G186" s="99"/>
      <c r="H186" s="99">
        <v>30</v>
      </c>
    </row>
    <row r="187" spans="1:8" ht="92.4" hidden="1" x14ac:dyDescent="0.25">
      <c r="A187" s="168"/>
      <c r="B187" s="100" t="s">
        <v>432</v>
      </c>
      <c r="C187" s="95" t="s">
        <v>431</v>
      </c>
      <c r="D187" s="167" t="str">
        <f t="shared" si="2"/>
        <v>1.12.2.1.</v>
      </c>
      <c r="E187" s="105" t="s">
        <v>298</v>
      </c>
      <c r="F187" s="99">
        <v>12</v>
      </c>
      <c r="G187" s="99"/>
      <c r="H187" s="99"/>
    </row>
    <row r="188" spans="1:8" ht="105.6" hidden="1" x14ac:dyDescent="0.25">
      <c r="A188" s="168"/>
      <c r="B188" s="94" t="s">
        <v>433</v>
      </c>
      <c r="C188" s="95" t="s">
        <v>434</v>
      </c>
      <c r="D188" s="167" t="str">
        <f t="shared" si="2"/>
        <v>1.12.2.2.</v>
      </c>
      <c r="E188" s="105" t="s">
        <v>298</v>
      </c>
      <c r="F188" s="99">
        <v>30</v>
      </c>
      <c r="G188" s="99"/>
      <c r="H188" s="99"/>
    </row>
    <row r="189" spans="1:8" ht="105.6" hidden="1" x14ac:dyDescent="0.25">
      <c r="A189" s="168"/>
      <c r="B189" s="94" t="s">
        <v>435</v>
      </c>
      <c r="C189" s="95" t="s">
        <v>436</v>
      </c>
      <c r="D189" s="167" t="str">
        <f t="shared" si="2"/>
        <v>1.12.2.3.</v>
      </c>
      <c r="E189" s="105" t="s">
        <v>298</v>
      </c>
      <c r="F189" s="99">
        <v>20</v>
      </c>
      <c r="G189" s="99"/>
      <c r="H189" s="99"/>
    </row>
    <row r="190" spans="1:8" ht="79.2" hidden="1" x14ac:dyDescent="0.25">
      <c r="A190" s="168"/>
      <c r="B190" s="94" t="s">
        <v>437</v>
      </c>
      <c r="C190" s="95" t="s">
        <v>438</v>
      </c>
      <c r="D190" s="167" t="str">
        <f t="shared" si="2"/>
        <v>1.13.1.</v>
      </c>
      <c r="E190" s="105" t="s">
        <v>298</v>
      </c>
      <c r="F190" s="99">
        <v>12</v>
      </c>
      <c r="G190" s="99"/>
      <c r="H190" s="99"/>
    </row>
    <row r="191" spans="1:8" ht="158.4" hidden="1" x14ac:dyDescent="0.25">
      <c r="A191" s="168"/>
      <c r="B191" s="94" t="s">
        <v>439</v>
      </c>
      <c r="C191" s="95" t="s">
        <v>319</v>
      </c>
      <c r="D191" s="167" t="str">
        <f t="shared" si="2"/>
        <v>1.13.2.</v>
      </c>
      <c r="E191" s="105" t="s">
        <v>298</v>
      </c>
      <c r="F191" s="99">
        <v>30</v>
      </c>
      <c r="G191" s="99"/>
      <c r="H191" s="99"/>
    </row>
    <row r="192" spans="1:8" ht="145.19999999999999" hidden="1" x14ac:dyDescent="0.25">
      <c r="A192" s="168"/>
      <c r="B192" s="94" t="s">
        <v>440</v>
      </c>
      <c r="C192" s="95" t="s">
        <v>320</v>
      </c>
      <c r="D192" s="167" t="str">
        <f t="shared" si="2"/>
        <v>1.13.3.</v>
      </c>
      <c r="E192" s="105" t="s">
        <v>298</v>
      </c>
      <c r="F192" s="99">
        <v>30</v>
      </c>
      <c r="G192" s="99"/>
      <c r="H192" s="99"/>
    </row>
    <row r="193" spans="1:8" ht="39.6" hidden="1" x14ac:dyDescent="0.25">
      <c r="A193" s="168"/>
      <c r="B193" s="94" t="s">
        <v>441</v>
      </c>
      <c r="C193" s="95" t="s">
        <v>321</v>
      </c>
      <c r="D193" s="167" t="str">
        <f t="shared" si="2"/>
        <v>1.14.1.</v>
      </c>
      <c r="E193" s="105" t="s">
        <v>298</v>
      </c>
      <c r="F193" s="99">
        <v>30</v>
      </c>
      <c r="G193" s="99"/>
      <c r="H193" s="99"/>
    </row>
    <row r="194" spans="1:8" ht="52.8" hidden="1" x14ac:dyDescent="0.25">
      <c r="A194" s="168"/>
      <c r="B194" s="94" t="s">
        <v>442</v>
      </c>
      <c r="C194" s="95" t="s">
        <v>322</v>
      </c>
      <c r="D194" s="167" t="str">
        <f t="shared" si="2"/>
        <v>1.14.2.</v>
      </c>
      <c r="E194" s="105" t="s">
        <v>298</v>
      </c>
      <c r="F194" s="99">
        <v>6</v>
      </c>
      <c r="G194" s="99"/>
      <c r="H194" s="99"/>
    </row>
    <row r="195" spans="1:8" ht="145.19999999999999" hidden="1" x14ac:dyDescent="0.25">
      <c r="A195" s="168"/>
      <c r="B195" s="94" t="s">
        <v>443</v>
      </c>
      <c r="C195" s="95" t="s">
        <v>323</v>
      </c>
      <c r="D195" s="167" t="str">
        <f t="shared" si="2"/>
        <v>1.14.3.</v>
      </c>
      <c r="E195" s="105" t="s">
        <v>298</v>
      </c>
      <c r="F195" s="99">
        <v>20</v>
      </c>
      <c r="G195" s="99"/>
      <c r="H195" s="99"/>
    </row>
    <row r="196" spans="1:8" ht="118.8" hidden="1" x14ac:dyDescent="0.25">
      <c r="A196" s="168"/>
      <c r="B196" s="94" t="s">
        <v>444</v>
      </c>
      <c r="C196" s="95" t="s">
        <v>324</v>
      </c>
      <c r="D196" s="167" t="str">
        <f t="shared" si="2"/>
        <v>1.14.4.</v>
      </c>
      <c r="E196" s="105" t="s">
        <v>298</v>
      </c>
      <c r="F196" s="99">
        <v>20</v>
      </c>
      <c r="G196" s="99"/>
      <c r="H196" s="99">
        <v>30</v>
      </c>
    </row>
    <row r="197" spans="1:8" ht="92.4" hidden="1" x14ac:dyDescent="0.25">
      <c r="A197" s="168"/>
      <c r="B197" s="94" t="s">
        <v>447</v>
      </c>
      <c r="C197" s="95" t="s">
        <v>445</v>
      </c>
      <c r="D197" s="167" t="str">
        <f t="shared" si="2"/>
        <v>1.15.1.1.</v>
      </c>
      <c r="E197" s="105" t="s">
        <v>298</v>
      </c>
      <c r="F197" s="99">
        <v>8</v>
      </c>
      <c r="G197" s="99"/>
      <c r="H197" s="99"/>
    </row>
    <row r="198" spans="1:8" ht="92.4" hidden="1" x14ac:dyDescent="0.25">
      <c r="A198" s="168"/>
      <c r="B198" s="94" t="s">
        <v>446</v>
      </c>
      <c r="C198" s="95" t="s">
        <v>448</v>
      </c>
      <c r="D198" s="167" t="str">
        <f t="shared" si="2"/>
        <v>1.15.1.2.</v>
      </c>
      <c r="E198" s="105" t="s">
        <v>298</v>
      </c>
      <c r="F198" s="99">
        <v>4</v>
      </c>
      <c r="G198" s="99"/>
      <c r="H198" s="99"/>
    </row>
    <row r="199" spans="1:8" ht="105.6" hidden="1" x14ac:dyDescent="0.25">
      <c r="A199" s="168"/>
      <c r="B199" s="94" t="s">
        <v>449</v>
      </c>
      <c r="C199" s="95" t="s">
        <v>450</v>
      </c>
      <c r="D199" s="167" t="str">
        <f t="shared" si="2"/>
        <v>1.15.2.1.</v>
      </c>
      <c r="E199" s="105" t="s">
        <v>298</v>
      </c>
      <c r="F199" s="99">
        <v>12</v>
      </c>
      <c r="G199" s="99"/>
      <c r="H199" s="99"/>
    </row>
    <row r="200" spans="1:8" ht="118.8" hidden="1" x14ac:dyDescent="0.25">
      <c r="A200" s="168"/>
      <c r="B200" s="94" t="s">
        <v>451</v>
      </c>
      <c r="C200" s="95" t="s">
        <v>452</v>
      </c>
      <c r="D200" s="167" t="str">
        <f t="shared" si="2"/>
        <v>1.15.2.2.</v>
      </c>
      <c r="E200" s="105" t="s">
        <v>298</v>
      </c>
      <c r="F200" s="99">
        <v>4</v>
      </c>
      <c r="G200" s="99"/>
      <c r="H200" s="99"/>
    </row>
    <row r="201" spans="1:8" ht="52.8" hidden="1" x14ac:dyDescent="0.25">
      <c r="A201" s="168"/>
      <c r="B201" s="94" t="s">
        <v>453</v>
      </c>
      <c r="C201" s="95" t="s">
        <v>325</v>
      </c>
      <c r="D201" s="167" t="str">
        <f t="shared" si="2"/>
        <v>1.15.3.</v>
      </c>
      <c r="E201" s="105" t="s">
        <v>298</v>
      </c>
      <c r="F201" s="99">
        <v>0.33</v>
      </c>
      <c r="G201" s="99"/>
      <c r="H201" s="99"/>
    </row>
    <row r="202" spans="1:8" ht="105.6" hidden="1" x14ac:dyDescent="0.25">
      <c r="A202" s="168"/>
      <c r="B202" s="94" t="s">
        <v>454</v>
      </c>
      <c r="C202" s="95" t="s">
        <v>455</v>
      </c>
      <c r="D202" s="167" t="str">
        <f t="shared" si="2"/>
        <v>1.15.4.1.</v>
      </c>
      <c r="E202" s="105" t="s">
        <v>298</v>
      </c>
      <c r="F202" s="99">
        <v>18</v>
      </c>
      <c r="G202" s="99"/>
      <c r="H202" s="99"/>
    </row>
    <row r="203" spans="1:8" ht="118.8" hidden="1" x14ac:dyDescent="0.25">
      <c r="A203" s="168"/>
      <c r="B203" s="94" t="s">
        <v>456</v>
      </c>
      <c r="C203" s="95" t="s">
        <v>457</v>
      </c>
      <c r="D203" s="167" t="str">
        <f t="shared" si="2"/>
        <v>1.15.4.2.</v>
      </c>
      <c r="E203" s="105" t="s">
        <v>298</v>
      </c>
      <c r="F203" s="99">
        <v>6</v>
      </c>
      <c r="G203" s="99"/>
      <c r="H203" s="99"/>
    </row>
    <row r="204" spans="1:8" ht="92.4" hidden="1" x14ac:dyDescent="0.25">
      <c r="A204" s="168"/>
      <c r="B204" s="94" t="s">
        <v>458</v>
      </c>
      <c r="C204" s="95" t="s">
        <v>459</v>
      </c>
      <c r="D204" s="167" t="str">
        <f t="shared" si="2"/>
        <v>1.16.1.</v>
      </c>
      <c r="E204" s="105" t="s">
        <v>298</v>
      </c>
      <c r="F204" s="99">
        <v>18</v>
      </c>
      <c r="G204" s="99"/>
      <c r="H204" s="99"/>
    </row>
    <row r="205" spans="1:8" ht="105.6" hidden="1" x14ac:dyDescent="0.25">
      <c r="A205" s="168"/>
      <c r="B205" s="94" t="s">
        <v>460</v>
      </c>
      <c r="C205" s="95" t="s">
        <v>461</v>
      </c>
      <c r="D205" s="167" t="str">
        <f t="shared" si="2"/>
        <v>1.16.2.</v>
      </c>
      <c r="E205" s="105" t="s">
        <v>298</v>
      </c>
      <c r="F205" s="99">
        <v>6</v>
      </c>
      <c r="G205" s="99"/>
      <c r="H205" s="99"/>
    </row>
    <row r="206" spans="1:8" ht="52.8" hidden="1" x14ac:dyDescent="0.25">
      <c r="A206" s="168"/>
      <c r="B206" s="94" t="s">
        <v>462</v>
      </c>
      <c r="C206" s="95" t="s">
        <v>326</v>
      </c>
      <c r="D206" s="167" t="str">
        <f t="shared" si="2"/>
        <v>1.17.</v>
      </c>
      <c r="E206" s="105" t="s">
        <v>298</v>
      </c>
      <c r="F206" s="99">
        <v>4</v>
      </c>
      <c r="G206" s="99"/>
      <c r="H206" s="99"/>
    </row>
    <row r="207" spans="1:8" ht="52.8" hidden="1" x14ac:dyDescent="0.25">
      <c r="A207" s="168"/>
      <c r="B207" s="94" t="s">
        <v>463</v>
      </c>
      <c r="C207" s="95" t="s">
        <v>327</v>
      </c>
      <c r="D207" s="167" t="str">
        <f t="shared" si="2"/>
        <v>1.18.1.</v>
      </c>
      <c r="E207" s="105" t="s">
        <v>298</v>
      </c>
      <c r="F207" s="99">
        <v>6</v>
      </c>
      <c r="G207" s="99"/>
      <c r="H207" s="99"/>
    </row>
    <row r="208" spans="1:8" ht="39.6" hidden="1" x14ac:dyDescent="0.25">
      <c r="A208" s="168"/>
      <c r="B208" s="94" t="s">
        <v>464</v>
      </c>
      <c r="C208" s="95" t="s">
        <v>328</v>
      </c>
      <c r="D208" s="167" t="str">
        <f t="shared" si="2"/>
        <v>1.18.2.</v>
      </c>
      <c r="E208" s="105" t="s">
        <v>298</v>
      </c>
      <c r="F208" s="99">
        <v>60</v>
      </c>
      <c r="G208" s="99"/>
      <c r="H208" s="99"/>
    </row>
    <row r="209" spans="1:8" ht="39.6" hidden="1" x14ac:dyDescent="0.25">
      <c r="A209" s="168"/>
      <c r="B209" s="94" t="s">
        <v>465</v>
      </c>
      <c r="C209" s="95" t="s">
        <v>329</v>
      </c>
      <c r="D209" s="167" t="str">
        <f t="shared" si="2"/>
        <v>1.18.3.</v>
      </c>
      <c r="E209" s="105" t="s">
        <v>298</v>
      </c>
      <c r="F209" s="99">
        <v>2</v>
      </c>
      <c r="G209" s="99"/>
      <c r="H209" s="99"/>
    </row>
    <row r="210" spans="1:8" ht="237.6" hidden="1" x14ac:dyDescent="0.25">
      <c r="A210" s="168"/>
      <c r="B210" s="94" t="s">
        <v>466</v>
      </c>
      <c r="C210" s="95" t="s">
        <v>330</v>
      </c>
      <c r="D210" s="167" t="str">
        <f t="shared" si="2"/>
        <v>1.18.4.</v>
      </c>
      <c r="E210" s="105" t="s">
        <v>298</v>
      </c>
      <c r="F210" s="176">
        <v>4</v>
      </c>
      <c r="G210" s="176"/>
      <c r="H210" s="176"/>
    </row>
    <row r="211" spans="1:8" ht="66" hidden="1" x14ac:dyDescent="0.25">
      <c r="A211" s="168"/>
      <c r="B211" s="94" t="s">
        <v>467</v>
      </c>
      <c r="C211" s="110" t="s">
        <v>331</v>
      </c>
      <c r="D211" s="167" t="str">
        <f t="shared" si="2"/>
        <v>1.19.1.</v>
      </c>
      <c r="E211" s="105" t="s">
        <v>298</v>
      </c>
      <c r="F211" s="176">
        <v>60</v>
      </c>
      <c r="G211" s="176"/>
      <c r="H211" s="176"/>
    </row>
    <row r="212" spans="1:8" ht="92.4" hidden="1" x14ac:dyDescent="0.25">
      <c r="A212" s="168"/>
      <c r="B212" s="94" t="s">
        <v>468</v>
      </c>
      <c r="C212" s="110" t="s">
        <v>332</v>
      </c>
      <c r="D212" s="167" t="str">
        <f t="shared" si="2"/>
        <v>1.19.2.</v>
      </c>
      <c r="E212" s="105" t="s">
        <v>298</v>
      </c>
      <c r="F212" s="176">
        <v>40</v>
      </c>
      <c r="G212" s="176"/>
      <c r="H212" s="176"/>
    </row>
    <row r="213" spans="1:8" ht="66" hidden="1" x14ac:dyDescent="0.25">
      <c r="A213" s="168"/>
      <c r="B213" s="94" t="s">
        <v>469</v>
      </c>
      <c r="C213" s="110" t="s">
        <v>333</v>
      </c>
      <c r="D213" s="167" t="str">
        <f t="shared" si="2"/>
        <v>1.20.</v>
      </c>
      <c r="E213" s="99" t="s">
        <v>298</v>
      </c>
      <c r="F213" s="176">
        <v>18</v>
      </c>
      <c r="G213" s="176"/>
      <c r="H213" s="176"/>
    </row>
    <row r="214" spans="1:8" ht="66" hidden="1" x14ac:dyDescent="0.25">
      <c r="A214" s="168"/>
      <c r="B214" s="94" t="s">
        <v>470</v>
      </c>
      <c r="C214" s="110" t="s">
        <v>471</v>
      </c>
      <c r="D214" s="167" t="str">
        <f t="shared" si="2"/>
        <v>1.21.</v>
      </c>
      <c r="E214" s="99" t="s">
        <v>298</v>
      </c>
      <c r="F214" s="176">
        <v>1</v>
      </c>
      <c r="G214" s="176"/>
      <c r="H214" s="176"/>
    </row>
    <row r="215" spans="1:8" ht="66" hidden="1" x14ac:dyDescent="0.25">
      <c r="A215" s="168"/>
      <c r="B215" s="94" t="s">
        <v>472</v>
      </c>
      <c r="C215" s="110" t="s">
        <v>473</v>
      </c>
      <c r="D215" s="167" t="str">
        <f t="shared" si="2"/>
        <v>1.22.</v>
      </c>
      <c r="E215" s="99" t="s">
        <v>298</v>
      </c>
      <c r="F215" s="176">
        <v>1</v>
      </c>
      <c r="G215" s="176"/>
      <c r="H215" s="176"/>
    </row>
    <row r="216" spans="1:8" ht="66" hidden="1" x14ac:dyDescent="0.25">
      <c r="A216" s="168"/>
      <c r="B216" s="94" t="s">
        <v>474</v>
      </c>
      <c r="C216" s="110" t="s">
        <v>475</v>
      </c>
      <c r="D216" s="167" t="str">
        <f t="shared" si="2"/>
        <v>1.23.</v>
      </c>
      <c r="E216" s="99" t="s">
        <v>298</v>
      </c>
      <c r="F216" s="176">
        <v>1</v>
      </c>
      <c r="G216" s="176"/>
      <c r="H216" s="176">
        <v>12</v>
      </c>
    </row>
    <row r="217" spans="1:8" ht="66" hidden="1" x14ac:dyDescent="0.25">
      <c r="A217" s="168"/>
      <c r="B217" s="94" t="s">
        <v>476</v>
      </c>
      <c r="C217" s="110" t="s">
        <v>307</v>
      </c>
      <c r="D217" s="167" t="str">
        <f t="shared" si="2"/>
        <v>1.24.</v>
      </c>
      <c r="E217" s="99" t="s">
        <v>298</v>
      </c>
      <c r="F217" s="176">
        <v>90</v>
      </c>
      <c r="G217" s="176"/>
      <c r="H217" s="176"/>
    </row>
    <row r="218" spans="1:8" ht="105.6" hidden="1" x14ac:dyDescent="0.25">
      <c r="A218" s="168"/>
      <c r="B218" s="94" t="s">
        <v>477</v>
      </c>
      <c r="C218" s="110" t="s">
        <v>478</v>
      </c>
      <c r="D218" s="167" t="str">
        <f t="shared" si="2"/>
        <v>1.25.</v>
      </c>
      <c r="E218" s="99" t="s">
        <v>298</v>
      </c>
      <c r="F218" s="176">
        <v>150</v>
      </c>
      <c r="G218" s="176"/>
      <c r="H218" s="176"/>
    </row>
    <row r="219" spans="1:8" ht="118.8" hidden="1" x14ac:dyDescent="0.25">
      <c r="A219" s="168"/>
      <c r="B219" s="94" t="s">
        <v>477</v>
      </c>
      <c r="C219" s="110" t="s">
        <v>479</v>
      </c>
      <c r="D219" s="167" t="str">
        <f t="shared" si="2"/>
        <v>1.25.</v>
      </c>
      <c r="E219" s="99" t="s">
        <v>298</v>
      </c>
      <c r="F219" s="176">
        <v>100</v>
      </c>
      <c r="G219" s="176"/>
      <c r="H219" s="176">
        <v>30</v>
      </c>
    </row>
    <row r="220" spans="1:8" ht="132" hidden="1" x14ac:dyDescent="0.25">
      <c r="A220" s="168"/>
      <c r="B220" s="94" t="s">
        <v>477</v>
      </c>
      <c r="C220" s="110" t="s">
        <v>480</v>
      </c>
      <c r="D220" s="167" t="str">
        <f t="shared" si="2"/>
        <v>1.25.</v>
      </c>
      <c r="E220" s="99" t="s">
        <v>298</v>
      </c>
      <c r="F220" s="176">
        <v>50</v>
      </c>
      <c r="G220" s="176"/>
      <c r="H220" s="176">
        <v>6</v>
      </c>
    </row>
    <row r="221" spans="1:8" ht="92.4" hidden="1" x14ac:dyDescent="0.25">
      <c r="A221" s="168"/>
      <c r="B221" s="111" t="s">
        <v>481</v>
      </c>
      <c r="C221" s="110" t="s">
        <v>482</v>
      </c>
      <c r="D221" s="167" t="str">
        <f t="shared" si="2"/>
        <v>1.26.</v>
      </c>
      <c r="E221" s="99" t="s">
        <v>298</v>
      </c>
      <c r="F221" s="176">
        <v>100</v>
      </c>
      <c r="G221" s="176"/>
      <c r="H221" s="176"/>
    </row>
    <row r="222" spans="1:8" ht="79.2" hidden="1" x14ac:dyDescent="0.25">
      <c r="A222" s="168"/>
      <c r="B222" s="94" t="s">
        <v>483</v>
      </c>
      <c r="C222" s="110" t="s">
        <v>484</v>
      </c>
      <c r="D222" s="167" t="str">
        <f t="shared" si="2"/>
        <v>1.27.</v>
      </c>
      <c r="E222" s="99" t="s">
        <v>298</v>
      </c>
      <c r="F222" s="176">
        <v>50</v>
      </c>
      <c r="G222" s="176"/>
      <c r="H222" s="176"/>
    </row>
    <row r="223" spans="1:8" ht="105.6" hidden="1" x14ac:dyDescent="0.25">
      <c r="A223" s="168"/>
      <c r="B223" s="94" t="s">
        <v>485</v>
      </c>
      <c r="C223" s="110" t="s">
        <v>486</v>
      </c>
      <c r="D223" s="167" t="str">
        <f t="shared" si="2"/>
        <v>1.28.</v>
      </c>
      <c r="E223" s="99" t="s">
        <v>298</v>
      </c>
      <c r="F223" s="176">
        <v>1</v>
      </c>
      <c r="G223" s="176"/>
      <c r="H223" s="176">
        <v>18</v>
      </c>
    </row>
    <row r="224" spans="1:8" ht="66" hidden="1" x14ac:dyDescent="0.25">
      <c r="A224" s="168"/>
      <c r="B224" s="94" t="s">
        <v>487</v>
      </c>
      <c r="C224" s="110" t="s">
        <v>488</v>
      </c>
      <c r="D224" s="167" t="str">
        <f t="shared" si="2"/>
        <v>1.29.</v>
      </c>
      <c r="E224" s="99" t="s">
        <v>298</v>
      </c>
      <c r="F224" s="176">
        <v>60</v>
      </c>
      <c r="G224" s="176"/>
      <c r="H224" s="176">
        <v>6</v>
      </c>
    </row>
    <row r="225" spans="1:8" ht="79.2" hidden="1" x14ac:dyDescent="0.25">
      <c r="A225" s="168"/>
      <c r="B225" s="112" t="s">
        <v>489</v>
      </c>
      <c r="C225" s="105" t="s">
        <v>308</v>
      </c>
      <c r="D225" s="167" t="str">
        <f t="shared" si="2"/>
        <v>1.30.</v>
      </c>
      <c r="E225" s="99" t="s">
        <v>298</v>
      </c>
      <c r="F225" s="176">
        <v>30</v>
      </c>
      <c r="G225" s="176"/>
      <c r="H225" s="176"/>
    </row>
    <row r="226" spans="1:8" ht="52.8" hidden="1" x14ac:dyDescent="0.25">
      <c r="A226" s="168"/>
      <c r="B226" s="112" t="s">
        <v>490</v>
      </c>
      <c r="C226" s="105" t="s">
        <v>309</v>
      </c>
      <c r="D226" s="167" t="str">
        <f t="shared" si="2"/>
        <v>1.31.</v>
      </c>
      <c r="E226" s="99" t="s">
        <v>298</v>
      </c>
      <c r="F226" s="176">
        <v>100</v>
      </c>
      <c r="G226" s="176"/>
      <c r="H226" s="176"/>
    </row>
    <row r="227" spans="1:8" ht="145.19999999999999" hidden="1" x14ac:dyDescent="0.25">
      <c r="A227" s="168"/>
      <c r="B227" s="112" t="s">
        <v>491</v>
      </c>
      <c r="C227" s="105" t="s">
        <v>492</v>
      </c>
      <c r="D227" s="167" t="str">
        <f t="shared" si="2"/>
        <v>1.32.</v>
      </c>
      <c r="E227" s="99" t="s">
        <v>298</v>
      </c>
      <c r="F227" s="177">
        <v>1</v>
      </c>
      <c r="G227" s="176"/>
      <c r="H227" s="176"/>
    </row>
    <row r="228" spans="1:8" ht="79.2" hidden="1" x14ac:dyDescent="0.25">
      <c r="A228" s="168"/>
      <c r="B228" s="112" t="s">
        <v>493</v>
      </c>
      <c r="C228" s="105" t="s">
        <v>310</v>
      </c>
      <c r="D228" s="167" t="str">
        <f t="shared" si="2"/>
        <v>1.33.</v>
      </c>
      <c r="E228" s="99" t="s">
        <v>298</v>
      </c>
      <c r="F228" s="176">
        <v>500</v>
      </c>
      <c r="G228" s="176"/>
      <c r="H228" s="176"/>
    </row>
    <row r="229" spans="1:8" ht="92.4" hidden="1" x14ac:dyDescent="0.25">
      <c r="A229" s="168"/>
      <c r="B229" s="112" t="s">
        <v>494</v>
      </c>
      <c r="C229" s="105" t="s">
        <v>311</v>
      </c>
      <c r="D229" s="167" t="str">
        <f t="shared" si="2"/>
        <v>1.34.</v>
      </c>
      <c r="E229" s="99" t="s">
        <v>298</v>
      </c>
      <c r="F229" s="176">
        <v>500</v>
      </c>
      <c r="G229" s="176"/>
      <c r="H229" s="176"/>
    </row>
    <row r="230" spans="1:8" ht="79.2" hidden="1" x14ac:dyDescent="0.25">
      <c r="A230" s="168"/>
      <c r="B230" s="94" t="s">
        <v>495</v>
      </c>
      <c r="C230" s="95" t="s">
        <v>312</v>
      </c>
      <c r="D230" s="167" t="str">
        <f t="shared" si="2"/>
        <v>1.35.</v>
      </c>
      <c r="E230" s="105" t="s">
        <v>298</v>
      </c>
      <c r="F230" s="99">
        <v>100</v>
      </c>
      <c r="G230" s="99"/>
      <c r="H230" s="99">
        <v>18</v>
      </c>
    </row>
    <row r="231" spans="1:8" ht="145.19999999999999" hidden="1" x14ac:dyDescent="0.25">
      <c r="A231" s="168"/>
      <c r="B231" s="94" t="s">
        <v>496</v>
      </c>
      <c r="C231" s="95" t="s">
        <v>497</v>
      </c>
      <c r="D231" s="167" t="str">
        <f t="shared" si="2"/>
        <v>1.36.</v>
      </c>
      <c r="E231" s="105" t="s">
        <v>298</v>
      </c>
      <c r="F231" s="99">
        <v>100</v>
      </c>
      <c r="G231" s="99"/>
      <c r="H231" s="99">
        <v>6</v>
      </c>
    </row>
    <row r="232" spans="1:8" ht="132" hidden="1" x14ac:dyDescent="0.25">
      <c r="A232" s="168"/>
      <c r="B232" s="94" t="s">
        <v>498</v>
      </c>
      <c r="C232" s="95" t="s">
        <v>499</v>
      </c>
      <c r="D232" s="167" t="str">
        <f t="shared" si="2"/>
        <v>1.37.</v>
      </c>
      <c r="E232" s="105" t="s">
        <v>298</v>
      </c>
      <c r="F232" s="99">
        <v>10</v>
      </c>
      <c r="G232" s="99"/>
      <c r="H232" s="99">
        <v>4</v>
      </c>
    </row>
    <row r="233" spans="1:8" ht="105.6" hidden="1" x14ac:dyDescent="0.25">
      <c r="A233" s="168"/>
      <c r="B233" s="111" t="s">
        <v>500</v>
      </c>
      <c r="C233" s="95" t="s">
        <v>501</v>
      </c>
      <c r="D233" s="167" t="str">
        <f t="shared" si="2"/>
        <v>1.38.</v>
      </c>
      <c r="E233" s="105"/>
      <c r="F233" s="99"/>
      <c r="G233" s="99"/>
      <c r="H233" s="99">
        <v>6</v>
      </c>
    </row>
    <row r="234" spans="1:8" ht="92.4" hidden="1" x14ac:dyDescent="0.25">
      <c r="A234" s="168"/>
      <c r="B234" s="94" t="s">
        <v>503</v>
      </c>
      <c r="C234" s="95" t="s">
        <v>502</v>
      </c>
      <c r="D234" s="167" t="str">
        <f t="shared" si="2"/>
        <v>1.38.1.1.</v>
      </c>
      <c r="E234" s="99" t="s">
        <v>298</v>
      </c>
      <c r="F234" s="176">
        <v>10</v>
      </c>
      <c r="G234" s="176"/>
      <c r="H234" s="176">
        <v>60</v>
      </c>
    </row>
    <row r="235" spans="1:8" ht="92.4" hidden="1" x14ac:dyDescent="0.25">
      <c r="A235" s="168"/>
      <c r="B235" s="94" t="s">
        <v>504</v>
      </c>
      <c r="C235" s="95" t="s">
        <v>505</v>
      </c>
      <c r="D235" s="167" t="str">
        <f t="shared" si="2"/>
        <v>1.38.1.2.</v>
      </c>
      <c r="E235" s="99" t="s">
        <v>298</v>
      </c>
      <c r="F235" s="176">
        <v>5</v>
      </c>
      <c r="G235" s="176"/>
      <c r="H235" s="176"/>
    </row>
    <row r="236" spans="1:8" ht="171.6" hidden="1" x14ac:dyDescent="0.25">
      <c r="A236" s="168"/>
      <c r="B236" s="94" t="s">
        <v>506</v>
      </c>
      <c r="C236" s="95" t="s">
        <v>507</v>
      </c>
      <c r="D236" s="167" t="str">
        <f t="shared" si="2"/>
        <v>1.38.2.1.</v>
      </c>
      <c r="E236" s="99" t="s">
        <v>298</v>
      </c>
      <c r="F236" s="176">
        <v>2</v>
      </c>
      <c r="G236" s="176"/>
      <c r="H236" s="176"/>
    </row>
    <row r="237" spans="1:8" ht="184.8" hidden="1" x14ac:dyDescent="0.25">
      <c r="A237" s="168"/>
      <c r="B237" s="94" t="s">
        <v>508</v>
      </c>
      <c r="C237" s="95" t="s">
        <v>509</v>
      </c>
      <c r="D237" s="167" t="str">
        <f t="shared" si="2"/>
        <v>1.38.2.2.</v>
      </c>
      <c r="E237" s="99" t="s">
        <v>298</v>
      </c>
      <c r="F237" s="176">
        <v>1</v>
      </c>
      <c r="G237" s="176"/>
      <c r="H237" s="176">
        <v>60</v>
      </c>
    </row>
    <row r="238" spans="1:8" ht="105.6" hidden="1" x14ac:dyDescent="0.25">
      <c r="A238" s="168"/>
      <c r="B238" s="94" t="s">
        <v>510</v>
      </c>
      <c r="C238" s="95" t="s">
        <v>511</v>
      </c>
      <c r="D238" s="167" t="str">
        <f t="shared" si="2"/>
        <v>1.38.3.1.</v>
      </c>
      <c r="E238" s="99" t="s">
        <v>298</v>
      </c>
      <c r="F238" s="176">
        <v>3</v>
      </c>
      <c r="G238" s="176"/>
      <c r="H238" s="176">
        <v>40</v>
      </c>
    </row>
    <row r="239" spans="1:8" ht="118.8" hidden="1" x14ac:dyDescent="0.25">
      <c r="A239" s="168"/>
      <c r="B239" s="94" t="s">
        <v>512</v>
      </c>
      <c r="C239" s="95" t="s">
        <v>513</v>
      </c>
      <c r="D239" s="167" t="str">
        <f t="shared" si="2"/>
        <v>1.38.3.2.</v>
      </c>
      <c r="E239" s="99" t="s">
        <v>298</v>
      </c>
      <c r="F239" s="176">
        <v>1.5</v>
      </c>
      <c r="G239" s="176"/>
      <c r="H239" s="176"/>
    </row>
    <row r="240" spans="1:8" ht="105.6" hidden="1" x14ac:dyDescent="0.25">
      <c r="A240" s="168"/>
      <c r="B240" s="94" t="s">
        <v>514</v>
      </c>
      <c r="C240" s="95" t="s">
        <v>515</v>
      </c>
      <c r="D240" s="167" t="str">
        <f t="shared" si="2"/>
        <v>1.38.4.1.</v>
      </c>
      <c r="E240" s="99" t="s">
        <v>298</v>
      </c>
      <c r="F240" s="176">
        <v>3</v>
      </c>
      <c r="G240" s="176"/>
      <c r="H240" s="176"/>
    </row>
    <row r="241" spans="1:8" ht="105.6" hidden="1" x14ac:dyDescent="0.25">
      <c r="A241" s="168"/>
      <c r="B241" s="94" t="s">
        <v>516</v>
      </c>
      <c r="C241" s="95" t="s">
        <v>517</v>
      </c>
      <c r="D241" s="167" t="str">
        <f t="shared" si="2"/>
        <v>1.38.4.2.</v>
      </c>
      <c r="E241" s="99" t="s">
        <v>298</v>
      </c>
      <c r="F241" s="176">
        <v>1</v>
      </c>
      <c r="G241" s="176"/>
      <c r="H241" s="176"/>
    </row>
    <row r="242" spans="1:8" ht="92.4" hidden="1" x14ac:dyDescent="0.25">
      <c r="A242" s="168"/>
      <c r="B242" s="94" t="s">
        <v>518</v>
      </c>
      <c r="C242" s="95" t="s">
        <v>519</v>
      </c>
      <c r="D242" s="167" t="str">
        <f t="shared" si="2"/>
        <v>1.38.5.1.</v>
      </c>
      <c r="E242" s="99" t="s">
        <v>298</v>
      </c>
      <c r="F242" s="176">
        <v>6</v>
      </c>
      <c r="G242" s="176"/>
      <c r="H242" s="176"/>
    </row>
    <row r="243" spans="1:8" ht="92.4" hidden="1" x14ac:dyDescent="0.25">
      <c r="A243" s="168"/>
      <c r="B243" s="94" t="s">
        <v>520</v>
      </c>
      <c r="C243" s="95" t="s">
        <v>521</v>
      </c>
      <c r="D243" s="167" t="str">
        <f t="shared" si="2"/>
        <v>1.38.5.2.</v>
      </c>
      <c r="E243" s="99" t="s">
        <v>298</v>
      </c>
      <c r="F243" s="176">
        <v>3</v>
      </c>
      <c r="G243" s="176"/>
      <c r="H243" s="176"/>
    </row>
    <row r="244" spans="1:8" ht="171.6" hidden="1" x14ac:dyDescent="0.25">
      <c r="A244" s="168"/>
      <c r="B244" s="94" t="s">
        <v>522</v>
      </c>
      <c r="C244" s="95" t="s">
        <v>523</v>
      </c>
      <c r="D244" s="167" t="str">
        <f t="shared" si="2"/>
        <v>1.38.6.</v>
      </c>
      <c r="E244" s="99"/>
      <c r="F244" s="176"/>
      <c r="G244" s="176"/>
      <c r="H244" s="176"/>
    </row>
    <row r="245" spans="1:8" ht="145.19999999999999" hidden="1" x14ac:dyDescent="0.25">
      <c r="A245" s="168"/>
      <c r="B245" s="94" t="s">
        <v>525</v>
      </c>
      <c r="C245" s="95" t="s">
        <v>524</v>
      </c>
      <c r="D245" s="167" t="str">
        <f t="shared" si="2"/>
        <v>1.38.7.1.</v>
      </c>
      <c r="E245" s="99" t="s">
        <v>298</v>
      </c>
      <c r="F245" s="176">
        <v>0.5</v>
      </c>
      <c r="G245" s="176"/>
      <c r="H245" s="176"/>
    </row>
    <row r="246" spans="1:8" ht="158.4" hidden="1" x14ac:dyDescent="0.25">
      <c r="A246" s="168"/>
      <c r="B246" s="94" t="s">
        <v>526</v>
      </c>
      <c r="C246" s="95" t="s">
        <v>527</v>
      </c>
      <c r="D246" s="167" t="str">
        <f t="shared" si="2"/>
        <v>1.38.7.2.</v>
      </c>
      <c r="E246" s="99" t="s">
        <v>298</v>
      </c>
      <c r="F246" s="176">
        <v>0.2</v>
      </c>
      <c r="G246" s="176"/>
      <c r="H246" s="176"/>
    </row>
    <row r="247" spans="1:8" ht="79.2" hidden="1" x14ac:dyDescent="0.25">
      <c r="A247" s="168"/>
      <c r="B247" s="94" t="s">
        <v>528</v>
      </c>
      <c r="C247" s="95" t="s">
        <v>529</v>
      </c>
      <c r="D247" s="167" t="str">
        <f t="shared" si="2"/>
        <v>1.38.8</v>
      </c>
      <c r="E247" s="99" t="s">
        <v>298</v>
      </c>
      <c r="F247" s="176">
        <v>60</v>
      </c>
      <c r="G247" s="176"/>
      <c r="H247" s="176"/>
    </row>
    <row r="248" spans="1:8" ht="132" hidden="1" x14ac:dyDescent="0.25">
      <c r="A248" s="168"/>
      <c r="B248" s="94" t="s">
        <v>530</v>
      </c>
      <c r="C248" s="95" t="s">
        <v>531</v>
      </c>
      <c r="D248" s="167" t="str">
        <f t="shared" ref="D248:D304" si="3">B248</f>
        <v>1.39.1.</v>
      </c>
      <c r="E248" s="99" t="s">
        <v>298</v>
      </c>
      <c r="F248" s="176">
        <v>10</v>
      </c>
      <c r="G248" s="176"/>
      <c r="H248" s="176"/>
    </row>
    <row r="249" spans="1:8" ht="132" hidden="1" x14ac:dyDescent="0.25">
      <c r="A249" s="168"/>
      <c r="B249" s="94" t="s">
        <v>532</v>
      </c>
      <c r="C249" s="95" t="s">
        <v>533</v>
      </c>
      <c r="D249" s="167" t="str">
        <f t="shared" si="3"/>
        <v>1.39.2</v>
      </c>
      <c r="E249" s="99"/>
      <c r="F249" s="176"/>
      <c r="G249" s="176"/>
      <c r="H249" s="176"/>
    </row>
    <row r="250" spans="1:8" ht="145.19999999999999" hidden="1" x14ac:dyDescent="0.25">
      <c r="A250" s="168"/>
      <c r="B250" s="94" t="s">
        <v>534</v>
      </c>
      <c r="C250" s="95" t="s">
        <v>535</v>
      </c>
      <c r="D250" s="167" t="str">
        <f t="shared" si="3"/>
        <v>1.39.3</v>
      </c>
      <c r="E250" s="99" t="s">
        <v>298</v>
      </c>
      <c r="F250" s="176">
        <v>6</v>
      </c>
      <c r="G250" s="176"/>
      <c r="H250" s="176"/>
    </row>
    <row r="251" spans="1:8" ht="145.19999999999999" hidden="1" x14ac:dyDescent="0.25">
      <c r="A251" s="168"/>
      <c r="B251" s="94" t="s">
        <v>536</v>
      </c>
      <c r="C251" s="95" t="s">
        <v>537</v>
      </c>
      <c r="D251" s="167" t="str">
        <f t="shared" si="3"/>
        <v>1.39.4.</v>
      </c>
      <c r="E251" s="99" t="s">
        <v>298</v>
      </c>
      <c r="F251" s="176">
        <v>3</v>
      </c>
      <c r="G251" s="176"/>
      <c r="H251" s="176"/>
    </row>
    <row r="252" spans="1:8" ht="145.19999999999999" hidden="1" x14ac:dyDescent="0.25">
      <c r="A252" s="168"/>
      <c r="B252" s="94" t="s">
        <v>538</v>
      </c>
      <c r="C252" s="95" t="s">
        <v>539</v>
      </c>
      <c r="D252" s="167" t="str">
        <f t="shared" si="3"/>
        <v>1.39.5.</v>
      </c>
      <c r="E252" s="99" t="s">
        <v>298</v>
      </c>
      <c r="F252" s="176">
        <v>2</v>
      </c>
      <c r="G252" s="176"/>
      <c r="H252" s="176"/>
    </row>
    <row r="253" spans="1:8" ht="145.19999999999999" hidden="1" x14ac:dyDescent="0.25">
      <c r="A253" s="168"/>
      <c r="B253" s="94" t="s">
        <v>540</v>
      </c>
      <c r="C253" s="95" t="s">
        <v>541</v>
      </c>
      <c r="D253" s="167" t="str">
        <f t="shared" si="3"/>
        <v>1.39.6.</v>
      </c>
      <c r="E253" s="99" t="s">
        <v>298</v>
      </c>
      <c r="F253" s="176">
        <v>2</v>
      </c>
      <c r="G253" s="176"/>
      <c r="H253" s="176"/>
    </row>
    <row r="254" spans="1:8" ht="237.6" hidden="1" x14ac:dyDescent="0.25">
      <c r="A254" s="168"/>
      <c r="B254" s="94" t="s">
        <v>542</v>
      </c>
      <c r="C254" s="95" t="s">
        <v>334</v>
      </c>
      <c r="D254" s="167" t="str">
        <f t="shared" si="3"/>
        <v>1.40.1.</v>
      </c>
      <c r="E254" s="99" t="s">
        <v>298</v>
      </c>
      <c r="F254" s="176">
        <v>18</v>
      </c>
      <c r="G254" s="176"/>
      <c r="H254" s="176"/>
    </row>
    <row r="255" spans="1:8" ht="250.8" hidden="1" x14ac:dyDescent="0.25">
      <c r="A255" s="168"/>
      <c r="B255" s="94" t="s">
        <v>543</v>
      </c>
      <c r="C255" s="95" t="s">
        <v>335</v>
      </c>
      <c r="D255" s="167" t="str">
        <f t="shared" si="3"/>
        <v>1.40.2.</v>
      </c>
      <c r="E255" s="99" t="s">
        <v>298</v>
      </c>
      <c r="F255" s="176">
        <v>12</v>
      </c>
      <c r="G255" s="176"/>
      <c r="H255" s="176"/>
    </row>
    <row r="256" spans="1:8" ht="158.4" hidden="1" x14ac:dyDescent="0.25">
      <c r="A256" s="168"/>
      <c r="B256" s="94" t="s">
        <v>544</v>
      </c>
      <c r="C256" s="95" t="s">
        <v>336</v>
      </c>
      <c r="D256" s="167" t="str">
        <f t="shared" si="3"/>
        <v>1.40.3.</v>
      </c>
      <c r="E256" s="99" t="s">
        <v>298</v>
      </c>
      <c r="F256" s="176">
        <v>60</v>
      </c>
      <c r="G256" s="176"/>
      <c r="H256" s="176">
        <v>60</v>
      </c>
    </row>
    <row r="257" spans="1:8" ht="184.8" hidden="1" x14ac:dyDescent="0.25">
      <c r="A257" s="168"/>
      <c r="B257" s="94" t="s">
        <v>545</v>
      </c>
      <c r="C257" s="95" t="s">
        <v>337</v>
      </c>
      <c r="D257" s="167" t="str">
        <f t="shared" si="3"/>
        <v>1.40.4.</v>
      </c>
      <c r="E257" s="99" t="s">
        <v>298</v>
      </c>
      <c r="F257" s="176">
        <v>60</v>
      </c>
      <c r="G257" s="176"/>
      <c r="H257" s="176"/>
    </row>
    <row r="258" spans="1:8" ht="198" hidden="1" x14ac:dyDescent="0.25">
      <c r="A258" s="168"/>
      <c r="B258" s="94" t="s">
        <v>546</v>
      </c>
      <c r="C258" s="95" t="s">
        <v>338</v>
      </c>
      <c r="D258" s="167" t="str">
        <f t="shared" si="3"/>
        <v>1.40.5.</v>
      </c>
      <c r="E258" s="99" t="s">
        <v>298</v>
      </c>
      <c r="F258" s="176">
        <v>24</v>
      </c>
      <c r="G258" s="176"/>
      <c r="H258" s="176"/>
    </row>
    <row r="259" spans="1:8" ht="184.8" hidden="1" x14ac:dyDescent="0.25">
      <c r="A259" s="168"/>
      <c r="B259" s="94" t="s">
        <v>547</v>
      </c>
      <c r="C259" s="95" t="s">
        <v>339</v>
      </c>
      <c r="D259" s="167" t="str">
        <f t="shared" si="3"/>
        <v>1.40.6</v>
      </c>
      <c r="E259" s="99" t="s">
        <v>298</v>
      </c>
      <c r="F259" s="176">
        <v>60</v>
      </c>
      <c r="G259" s="176"/>
      <c r="H259" s="176">
        <v>6</v>
      </c>
    </row>
    <row r="260" spans="1:8" ht="158.4" hidden="1" x14ac:dyDescent="0.25">
      <c r="A260" s="168"/>
      <c r="B260" s="94" t="s">
        <v>548</v>
      </c>
      <c r="C260" s="95" t="s">
        <v>340</v>
      </c>
      <c r="D260" s="167" t="str">
        <f t="shared" si="3"/>
        <v>1.40.7.</v>
      </c>
      <c r="E260" s="99" t="s">
        <v>298</v>
      </c>
      <c r="F260" s="176">
        <v>9</v>
      </c>
      <c r="G260" s="176"/>
      <c r="H260" s="176">
        <v>3</v>
      </c>
    </row>
    <row r="261" spans="1:8" ht="118.8" hidden="1" x14ac:dyDescent="0.25">
      <c r="A261" s="168"/>
      <c r="B261" s="94" t="s">
        <v>549</v>
      </c>
      <c r="C261" s="95" t="s">
        <v>341</v>
      </c>
      <c r="D261" s="167" t="str">
        <f t="shared" si="3"/>
        <v>1.40.8.</v>
      </c>
      <c r="E261" s="110" t="s">
        <v>298</v>
      </c>
      <c r="F261" s="160">
        <v>6</v>
      </c>
      <c r="G261" s="160"/>
      <c r="H261" s="160">
        <v>2</v>
      </c>
    </row>
    <row r="262" spans="1:8" ht="184.8" hidden="1" x14ac:dyDescent="0.25">
      <c r="A262" s="168"/>
      <c r="B262" s="94" t="s">
        <v>550</v>
      </c>
      <c r="C262" s="95" t="s">
        <v>342</v>
      </c>
      <c r="D262" s="167" t="str">
        <f t="shared" si="3"/>
        <v>1.40.9.</v>
      </c>
      <c r="E262" s="110" t="s">
        <v>298</v>
      </c>
      <c r="F262" s="160">
        <v>30</v>
      </c>
      <c r="G262" s="160"/>
      <c r="H262" s="160"/>
    </row>
    <row r="263" spans="1:8" ht="290.39999999999998" hidden="1" x14ac:dyDescent="0.25">
      <c r="A263" s="168"/>
      <c r="B263" s="94" t="s">
        <v>551</v>
      </c>
      <c r="C263" s="95" t="s">
        <v>552</v>
      </c>
      <c r="D263" s="167" t="str">
        <f t="shared" si="3"/>
        <v>1.40.10.</v>
      </c>
      <c r="E263" s="110" t="s">
        <v>298</v>
      </c>
      <c r="F263" s="178">
        <v>30</v>
      </c>
      <c r="G263" s="160"/>
      <c r="H263" s="160"/>
    </row>
    <row r="264" spans="1:8" ht="118.8" hidden="1" x14ac:dyDescent="0.25">
      <c r="A264" s="168"/>
      <c r="B264" s="94" t="s">
        <v>553</v>
      </c>
      <c r="C264" s="95" t="s">
        <v>555</v>
      </c>
      <c r="D264" s="167" t="str">
        <f t="shared" si="3"/>
        <v>1.41.1.1.</v>
      </c>
      <c r="E264" s="110" t="s">
        <v>298</v>
      </c>
      <c r="F264" s="160">
        <v>1</v>
      </c>
      <c r="G264" s="160"/>
      <c r="H264" s="160">
        <v>12</v>
      </c>
    </row>
    <row r="265" spans="1:8" ht="369.6" hidden="1" x14ac:dyDescent="0.25">
      <c r="A265" s="168"/>
      <c r="B265" s="94" t="s">
        <v>554</v>
      </c>
      <c r="C265" s="95" t="s">
        <v>343</v>
      </c>
      <c r="D265" s="167" t="str">
        <f t="shared" si="3"/>
        <v>1.41.1.2.</v>
      </c>
      <c r="E265" s="110" t="s">
        <v>298</v>
      </c>
      <c r="F265" s="178">
        <v>1</v>
      </c>
      <c r="G265" s="160"/>
      <c r="H265" s="160"/>
    </row>
    <row r="266" spans="1:8" ht="66" hidden="1" x14ac:dyDescent="0.25">
      <c r="A266" s="168"/>
      <c r="B266" s="94" t="s">
        <v>556</v>
      </c>
      <c r="C266" s="95" t="s">
        <v>557</v>
      </c>
      <c r="D266" s="167" t="str">
        <f t="shared" si="3"/>
        <v>1.41.1.3.</v>
      </c>
      <c r="E266" s="110" t="s">
        <v>298</v>
      </c>
      <c r="F266" s="178">
        <v>1</v>
      </c>
      <c r="G266" s="160"/>
      <c r="H266" s="160"/>
    </row>
    <row r="267" spans="1:8" ht="66" hidden="1" x14ac:dyDescent="0.25">
      <c r="A267" s="168"/>
      <c r="B267" s="94" t="s">
        <v>558</v>
      </c>
      <c r="C267" s="95" t="s">
        <v>559</v>
      </c>
      <c r="D267" s="167" t="str">
        <f t="shared" si="3"/>
        <v>1.41.1.4.</v>
      </c>
      <c r="E267" s="110" t="s">
        <v>298</v>
      </c>
      <c r="F267" s="160">
        <v>0.4</v>
      </c>
      <c r="G267" s="160"/>
      <c r="H267" s="160">
        <v>24</v>
      </c>
    </row>
    <row r="268" spans="1:8" ht="118.8" hidden="1" x14ac:dyDescent="0.25">
      <c r="A268" s="168"/>
      <c r="B268" s="94" t="s">
        <v>560</v>
      </c>
      <c r="C268" s="95" t="s">
        <v>561</v>
      </c>
      <c r="D268" s="167" t="str">
        <f t="shared" si="3"/>
        <v>1.41.2.1.</v>
      </c>
      <c r="E268" s="110" t="s">
        <v>298</v>
      </c>
      <c r="F268" s="160">
        <v>1</v>
      </c>
      <c r="G268" s="160"/>
      <c r="H268" s="160">
        <v>60</v>
      </c>
    </row>
    <row r="269" spans="1:8" ht="184.8" hidden="1" x14ac:dyDescent="0.25">
      <c r="A269" s="168"/>
      <c r="B269" s="94" t="s">
        <v>562</v>
      </c>
      <c r="C269" s="95" t="s">
        <v>344</v>
      </c>
      <c r="D269" s="167" t="str">
        <f t="shared" si="3"/>
        <v>1.41.2.2.</v>
      </c>
      <c r="E269" s="110" t="s">
        <v>298</v>
      </c>
      <c r="F269" s="160">
        <v>2</v>
      </c>
      <c r="G269" s="160"/>
      <c r="H269" s="160">
        <v>9</v>
      </c>
    </row>
    <row r="270" spans="1:8" ht="158.4" hidden="1" x14ac:dyDescent="0.25">
      <c r="A270" s="168"/>
      <c r="B270" s="94" t="s">
        <v>563</v>
      </c>
      <c r="C270" s="95" t="s">
        <v>345</v>
      </c>
      <c r="D270" s="167" t="str">
        <f t="shared" si="3"/>
        <v>1.41.2.3.</v>
      </c>
      <c r="E270" s="110" t="s">
        <v>298</v>
      </c>
      <c r="F270" s="160">
        <v>2</v>
      </c>
      <c r="G270" s="160"/>
      <c r="H270" s="160">
        <v>6</v>
      </c>
    </row>
    <row r="271" spans="1:8" ht="66" hidden="1" x14ac:dyDescent="0.25">
      <c r="A271" s="168"/>
      <c r="B271" s="94" t="s">
        <v>564</v>
      </c>
      <c r="C271" s="95" t="s">
        <v>565</v>
      </c>
      <c r="D271" s="167" t="str">
        <f t="shared" si="3"/>
        <v>1.41.2.4.</v>
      </c>
      <c r="E271" s="110" t="s">
        <v>298</v>
      </c>
      <c r="F271" s="160">
        <v>1</v>
      </c>
      <c r="G271" s="160"/>
      <c r="H271" s="160">
        <v>30</v>
      </c>
    </row>
    <row r="272" spans="1:8" ht="79.2" hidden="1" x14ac:dyDescent="0.25">
      <c r="A272" s="168"/>
      <c r="B272" s="94" t="s">
        <v>566</v>
      </c>
      <c r="C272" s="95" t="s">
        <v>567</v>
      </c>
      <c r="D272" s="167" t="str">
        <f t="shared" si="3"/>
        <v>1.41.2.5.</v>
      </c>
      <c r="E272" s="110" t="s">
        <v>298</v>
      </c>
      <c r="F272" s="160">
        <v>0.4</v>
      </c>
      <c r="G272" s="160"/>
      <c r="H272" s="160">
        <v>30</v>
      </c>
    </row>
    <row r="273" spans="1:8" ht="184.8" hidden="1" x14ac:dyDescent="0.25">
      <c r="A273" s="168"/>
      <c r="B273" s="94" t="s">
        <v>568</v>
      </c>
      <c r="C273" s="95" t="s">
        <v>346</v>
      </c>
      <c r="D273" s="167" t="str">
        <f t="shared" si="3"/>
        <v>1.41.3.1.</v>
      </c>
      <c r="E273" s="110" t="s">
        <v>298</v>
      </c>
      <c r="F273" s="160">
        <v>1</v>
      </c>
      <c r="G273" s="160"/>
      <c r="H273" s="160">
        <v>1</v>
      </c>
    </row>
    <row r="274" spans="1:8" ht="290.39999999999998" hidden="1" x14ac:dyDescent="0.25">
      <c r="A274" s="168"/>
      <c r="B274" s="94" t="s">
        <v>569</v>
      </c>
      <c r="C274" s="95" t="s">
        <v>347</v>
      </c>
      <c r="D274" s="167" t="str">
        <f>B274</f>
        <v>1.41.3.2.</v>
      </c>
      <c r="E274" s="110" t="s">
        <v>298</v>
      </c>
      <c r="F274" s="160">
        <v>0.5</v>
      </c>
      <c r="G274" s="160"/>
      <c r="H274" s="160">
        <v>1</v>
      </c>
    </row>
    <row r="275" spans="1:8" ht="171.6" hidden="1" x14ac:dyDescent="0.25">
      <c r="A275" s="168"/>
      <c r="B275" s="94" t="s">
        <v>570</v>
      </c>
      <c r="C275" s="95" t="s">
        <v>348</v>
      </c>
      <c r="D275" s="167" t="str">
        <f t="shared" si="3"/>
        <v>1.41.3.3.</v>
      </c>
      <c r="E275" s="110" t="s">
        <v>298</v>
      </c>
      <c r="F275" s="160">
        <v>2</v>
      </c>
      <c r="G275" s="160"/>
      <c r="H275" s="160"/>
    </row>
    <row r="276" spans="1:8" ht="39.6" hidden="1" x14ac:dyDescent="0.25">
      <c r="A276" s="168"/>
      <c r="B276" s="94" t="s">
        <v>571</v>
      </c>
      <c r="C276" s="95" t="s">
        <v>572</v>
      </c>
      <c r="D276" s="167" t="str">
        <f t="shared" si="3"/>
        <v>1.41.3.4.</v>
      </c>
      <c r="E276" s="110" t="s">
        <v>298</v>
      </c>
      <c r="F276" s="160">
        <v>1</v>
      </c>
      <c r="G276" s="160"/>
      <c r="H276" s="160">
        <v>0.4</v>
      </c>
    </row>
    <row r="277" spans="1:8" ht="79.2" hidden="1" x14ac:dyDescent="0.25">
      <c r="A277" s="168"/>
      <c r="B277" s="94" t="s">
        <v>573</v>
      </c>
      <c r="C277" s="95" t="s">
        <v>574</v>
      </c>
      <c r="D277" s="167" t="str">
        <f t="shared" si="3"/>
        <v>1.41.3.5.</v>
      </c>
      <c r="E277" s="110" t="s">
        <v>298</v>
      </c>
      <c r="F277" s="160">
        <v>0.4</v>
      </c>
      <c r="G277" s="160"/>
      <c r="H277" s="160">
        <v>1</v>
      </c>
    </row>
    <row r="278" spans="1:8" ht="184.8" hidden="1" x14ac:dyDescent="0.25">
      <c r="A278" s="168"/>
      <c r="B278" s="94" t="s">
        <v>575</v>
      </c>
      <c r="C278" s="95" t="s">
        <v>349</v>
      </c>
      <c r="D278" s="167" t="str">
        <f t="shared" si="3"/>
        <v>1.41.4.1.</v>
      </c>
      <c r="E278" s="110" t="s">
        <v>298</v>
      </c>
      <c r="F278" s="160">
        <v>2</v>
      </c>
      <c r="G278" s="160"/>
      <c r="H278" s="160">
        <v>1</v>
      </c>
    </row>
    <row r="279" spans="1:8" ht="356.4" hidden="1" x14ac:dyDescent="0.25">
      <c r="A279" s="168"/>
      <c r="B279" s="94" t="s">
        <v>576</v>
      </c>
      <c r="C279" s="95" t="s">
        <v>577</v>
      </c>
      <c r="D279" s="167" t="str">
        <f t="shared" si="3"/>
        <v>1.41.4.2.</v>
      </c>
      <c r="E279" s="110"/>
      <c r="F279" s="160"/>
      <c r="G279" s="160"/>
      <c r="H279" s="160">
        <v>2</v>
      </c>
    </row>
    <row r="280" spans="1:8" ht="158.4" hidden="1" x14ac:dyDescent="0.25">
      <c r="A280" s="168"/>
      <c r="B280" s="94" t="s">
        <v>578</v>
      </c>
      <c r="C280" s="95" t="s">
        <v>350</v>
      </c>
      <c r="D280" s="167" t="str">
        <f t="shared" si="3"/>
        <v>1.41.4.3.</v>
      </c>
      <c r="E280" s="110" t="s">
        <v>298</v>
      </c>
      <c r="F280" s="160">
        <v>2</v>
      </c>
      <c r="G280" s="160"/>
      <c r="H280" s="179"/>
    </row>
    <row r="281" spans="1:8" ht="52.8" hidden="1" x14ac:dyDescent="0.25">
      <c r="A281" s="168"/>
      <c r="B281" s="94" t="s">
        <v>579</v>
      </c>
      <c r="C281" s="95" t="s">
        <v>580</v>
      </c>
      <c r="D281" s="167" t="str">
        <f t="shared" si="3"/>
        <v>1.41.4.4.</v>
      </c>
      <c r="E281" s="110" t="s">
        <v>298</v>
      </c>
      <c r="F281" s="160">
        <v>1</v>
      </c>
      <c r="G281" s="160"/>
      <c r="H281" s="160">
        <v>0.4</v>
      </c>
    </row>
    <row r="282" spans="1:8" ht="79.2" hidden="1" x14ac:dyDescent="0.25">
      <c r="A282" s="168"/>
      <c r="B282" s="94" t="s">
        <v>581</v>
      </c>
      <c r="C282" s="95" t="s">
        <v>351</v>
      </c>
      <c r="D282" s="167" t="str">
        <f t="shared" si="3"/>
        <v>1.41.4.5.</v>
      </c>
      <c r="E282" s="110" t="s">
        <v>298</v>
      </c>
      <c r="F282" s="160">
        <v>0.4</v>
      </c>
      <c r="G282" s="160"/>
      <c r="H282" s="160"/>
    </row>
    <row r="283" spans="1:8" ht="211.2" hidden="1" x14ac:dyDescent="0.25">
      <c r="A283" s="168"/>
      <c r="B283" s="94" t="s">
        <v>582</v>
      </c>
      <c r="C283" s="95" t="s">
        <v>352</v>
      </c>
      <c r="D283" s="167" t="str">
        <f>B283</f>
        <v>1.41.5.1.1.</v>
      </c>
      <c r="E283" s="110" t="s">
        <v>298</v>
      </c>
      <c r="F283" s="160">
        <v>2</v>
      </c>
      <c r="G283" s="160"/>
      <c r="H283" s="160">
        <v>0.5</v>
      </c>
    </row>
    <row r="284" spans="1:8" ht="211.2" hidden="1" x14ac:dyDescent="0.25">
      <c r="A284" s="168"/>
      <c r="B284" s="94" t="s">
        <v>583</v>
      </c>
      <c r="C284" s="95" t="s">
        <v>353</v>
      </c>
      <c r="D284" s="167" t="str">
        <f t="shared" si="3"/>
        <v>1.41.5.1.2.</v>
      </c>
      <c r="E284" s="110" t="s">
        <v>298</v>
      </c>
      <c r="F284" s="160">
        <v>15</v>
      </c>
      <c r="G284" s="160"/>
      <c r="H284" s="160">
        <v>2</v>
      </c>
    </row>
    <row r="285" spans="1:8" ht="198" hidden="1" x14ac:dyDescent="0.25">
      <c r="A285" s="168"/>
      <c r="B285" s="94" t="s">
        <v>584</v>
      </c>
      <c r="C285" s="95" t="s">
        <v>354</v>
      </c>
      <c r="D285" s="167" t="str">
        <f t="shared" si="3"/>
        <v>1.41.5.1.3.</v>
      </c>
      <c r="E285" s="110" t="s">
        <v>298</v>
      </c>
      <c r="F285" s="160">
        <v>1</v>
      </c>
      <c r="G285" s="160"/>
      <c r="H285" s="160"/>
    </row>
    <row r="286" spans="1:8" ht="105.6" hidden="1" x14ac:dyDescent="0.25">
      <c r="A286" s="168"/>
      <c r="B286" s="94" t="s">
        <v>585</v>
      </c>
      <c r="C286" s="95" t="s">
        <v>586</v>
      </c>
      <c r="D286" s="167" t="str">
        <f t="shared" si="3"/>
        <v>1.41.5.1.4.</v>
      </c>
      <c r="E286" s="110" t="s">
        <v>298</v>
      </c>
      <c r="F286" s="160">
        <v>1</v>
      </c>
      <c r="G286" s="160"/>
      <c r="H286" s="160">
        <v>0.4</v>
      </c>
    </row>
    <row r="287" spans="1:8" ht="39.6" hidden="1" x14ac:dyDescent="0.25">
      <c r="A287" s="168"/>
      <c r="B287" s="94" t="s">
        <v>587</v>
      </c>
      <c r="C287" s="95" t="s">
        <v>588</v>
      </c>
      <c r="D287" s="167" t="str">
        <f t="shared" si="3"/>
        <v>1.41.5.1.5.</v>
      </c>
      <c r="E287" s="110"/>
      <c r="F287" s="160"/>
      <c r="G287" s="160"/>
      <c r="H287" s="160">
        <v>2</v>
      </c>
    </row>
    <row r="288" spans="1:8" ht="39.6" hidden="1" x14ac:dyDescent="0.25">
      <c r="A288" s="168"/>
      <c r="B288" s="94" t="s">
        <v>589</v>
      </c>
      <c r="C288" s="95" t="s">
        <v>355</v>
      </c>
      <c r="D288" s="167" t="str">
        <f t="shared" si="3"/>
        <v>1.41.5.2.</v>
      </c>
      <c r="E288" s="110" t="s">
        <v>298</v>
      </c>
      <c r="F288" s="160">
        <v>2</v>
      </c>
      <c r="G288" s="160"/>
      <c r="H288" s="160"/>
    </row>
    <row r="289" spans="1:8" ht="92.4" hidden="1" x14ac:dyDescent="0.25">
      <c r="A289" s="168"/>
      <c r="B289" s="94" t="s">
        <v>590</v>
      </c>
      <c r="C289" s="95" t="s">
        <v>356</v>
      </c>
      <c r="D289" s="167" t="str">
        <f t="shared" si="3"/>
        <v>1.41.5.3.</v>
      </c>
      <c r="E289" s="110" t="s">
        <v>298</v>
      </c>
      <c r="F289" s="160">
        <v>2</v>
      </c>
      <c r="G289" s="160"/>
      <c r="H289" s="160">
        <v>2</v>
      </c>
    </row>
    <row r="290" spans="1:8" ht="92.4" hidden="1" x14ac:dyDescent="0.25">
      <c r="A290" s="168"/>
      <c r="B290" s="94" t="s">
        <v>591</v>
      </c>
      <c r="C290" s="95" t="s">
        <v>357</v>
      </c>
      <c r="D290" s="167" t="str">
        <f t="shared" si="3"/>
        <v>1.41.5.4.</v>
      </c>
      <c r="E290" s="110" t="s">
        <v>298</v>
      </c>
      <c r="F290" s="160">
        <v>1</v>
      </c>
      <c r="G290" s="160"/>
      <c r="H290" s="160"/>
    </row>
    <row r="291" spans="1:8" ht="105.6" hidden="1" x14ac:dyDescent="0.25">
      <c r="A291" s="168"/>
      <c r="B291" s="94" t="s">
        <v>592</v>
      </c>
      <c r="C291" s="95" t="s">
        <v>358</v>
      </c>
      <c r="D291" s="167" t="str">
        <f t="shared" si="3"/>
        <v>1.41.5.5.</v>
      </c>
      <c r="E291" s="110" t="s">
        <v>298</v>
      </c>
      <c r="F291" s="160">
        <v>700</v>
      </c>
      <c r="G291" s="160"/>
      <c r="H291" s="160">
        <v>0.4</v>
      </c>
    </row>
    <row r="292" spans="1:8" ht="79.2" hidden="1" x14ac:dyDescent="0.25">
      <c r="A292" s="168"/>
      <c r="B292" s="94" t="s">
        <v>593</v>
      </c>
      <c r="C292" s="95" t="s">
        <v>359</v>
      </c>
      <c r="D292" s="167" t="str">
        <f t="shared" si="3"/>
        <v>1.41.5.6.</v>
      </c>
      <c r="E292" s="110" t="s">
        <v>298</v>
      </c>
      <c r="F292" s="160">
        <v>30</v>
      </c>
      <c r="G292" s="160"/>
      <c r="H292" s="160"/>
    </row>
    <row r="293" spans="1:8" ht="52.8" hidden="1" x14ac:dyDescent="0.25">
      <c r="A293" s="168"/>
      <c r="B293" s="94" t="s">
        <v>594</v>
      </c>
      <c r="C293" s="95" t="s">
        <v>360</v>
      </c>
      <c r="D293" s="167" t="str">
        <f t="shared" si="3"/>
        <v>1.41.5.7.</v>
      </c>
      <c r="E293" s="110" t="s">
        <v>298</v>
      </c>
      <c r="F293" s="160">
        <v>3</v>
      </c>
      <c r="G293" s="160"/>
      <c r="H293" s="160">
        <v>15</v>
      </c>
    </row>
    <row r="294" spans="1:8" ht="66" hidden="1" x14ac:dyDescent="0.25">
      <c r="A294" s="168"/>
      <c r="B294" s="94" t="s">
        <v>595</v>
      </c>
      <c r="C294" s="95" t="s">
        <v>361</v>
      </c>
      <c r="D294" s="167" t="str">
        <f t="shared" si="3"/>
        <v>1.41.5.8.</v>
      </c>
      <c r="E294" s="110" t="s">
        <v>298</v>
      </c>
      <c r="F294" s="160">
        <v>700</v>
      </c>
      <c r="G294" s="160"/>
      <c r="H294" s="160"/>
    </row>
    <row r="295" spans="1:8" ht="66" hidden="1" x14ac:dyDescent="0.25">
      <c r="A295" s="168"/>
      <c r="B295" s="94" t="s">
        <v>596</v>
      </c>
      <c r="C295" s="95" t="s">
        <v>362</v>
      </c>
      <c r="D295" s="167" t="str">
        <f t="shared" si="3"/>
        <v>1.41.5.9.</v>
      </c>
      <c r="E295" s="110" t="s">
        <v>298</v>
      </c>
      <c r="F295" s="160">
        <v>2</v>
      </c>
      <c r="G295" s="160"/>
      <c r="H295" s="160">
        <v>1</v>
      </c>
    </row>
    <row r="296" spans="1:8" ht="105.6" hidden="1" x14ac:dyDescent="0.25">
      <c r="A296" s="168"/>
      <c r="B296" s="94" t="s">
        <v>597</v>
      </c>
      <c r="C296" s="95" t="s">
        <v>363</v>
      </c>
      <c r="D296" s="167" t="str">
        <f t="shared" si="3"/>
        <v>1.41.5.10.</v>
      </c>
      <c r="E296" s="110" t="s">
        <v>298</v>
      </c>
      <c r="F296" s="160">
        <v>6</v>
      </c>
      <c r="G296" s="160"/>
      <c r="H296" s="160"/>
    </row>
    <row r="297" spans="1:8" ht="132" hidden="1" x14ac:dyDescent="0.25">
      <c r="A297" s="168"/>
      <c r="B297" s="94" t="s">
        <v>599</v>
      </c>
      <c r="C297" s="95" t="s">
        <v>364</v>
      </c>
      <c r="D297" s="167" t="str">
        <f t="shared" si="3"/>
        <v>1.42.1.</v>
      </c>
      <c r="E297" s="110" t="s">
        <v>298</v>
      </c>
      <c r="F297" s="160">
        <v>2</v>
      </c>
      <c r="G297" s="160"/>
      <c r="H297" s="160"/>
    </row>
    <row r="298" spans="1:8" ht="132" hidden="1" x14ac:dyDescent="0.25">
      <c r="A298" s="168"/>
      <c r="B298" s="94" t="s">
        <v>598</v>
      </c>
      <c r="C298" s="95" t="s">
        <v>365</v>
      </c>
      <c r="D298" s="167" t="str">
        <f t="shared" si="3"/>
        <v>1.42.2.</v>
      </c>
      <c r="E298" s="110" t="s">
        <v>298</v>
      </c>
      <c r="F298" s="160">
        <v>3</v>
      </c>
      <c r="G298" s="160"/>
      <c r="H298" s="160"/>
    </row>
    <row r="299" spans="1:8" ht="118.8" hidden="1" x14ac:dyDescent="0.25">
      <c r="A299" s="168"/>
      <c r="B299" s="94" t="s">
        <v>600</v>
      </c>
      <c r="C299" s="95" t="s">
        <v>366</v>
      </c>
      <c r="D299" s="167" t="str">
        <f t="shared" si="3"/>
        <v>1.42.3.</v>
      </c>
      <c r="E299" s="110" t="s">
        <v>298</v>
      </c>
      <c r="F299" s="160">
        <v>1</v>
      </c>
      <c r="G299" s="160"/>
      <c r="H299" s="160"/>
    </row>
    <row r="300" spans="1:8" ht="158.4" hidden="1" x14ac:dyDescent="0.25">
      <c r="A300" s="168"/>
      <c r="B300" s="94" t="s">
        <v>601</v>
      </c>
      <c r="C300" s="95" t="s">
        <v>367</v>
      </c>
      <c r="D300" s="167" t="str">
        <f t="shared" si="3"/>
        <v>1.42.4.</v>
      </c>
      <c r="E300" s="110" t="s">
        <v>298</v>
      </c>
      <c r="F300" s="160">
        <v>1</v>
      </c>
      <c r="G300" s="160"/>
      <c r="H300" s="160">
        <v>700</v>
      </c>
    </row>
    <row r="301" spans="1:8" ht="158.4" hidden="1" x14ac:dyDescent="0.25">
      <c r="A301" s="168"/>
      <c r="B301" s="94" t="s">
        <v>602</v>
      </c>
      <c r="C301" s="95" t="s">
        <v>368</v>
      </c>
      <c r="D301" s="167" t="str">
        <f t="shared" si="3"/>
        <v>1.42.5.</v>
      </c>
      <c r="E301" s="110" t="s">
        <v>298</v>
      </c>
      <c r="F301" s="160">
        <v>12</v>
      </c>
      <c r="G301" s="160"/>
      <c r="H301" s="160">
        <v>30</v>
      </c>
    </row>
    <row r="302" spans="1:8" ht="79.2" hidden="1" x14ac:dyDescent="0.25">
      <c r="A302" s="168"/>
      <c r="B302" s="94" t="s">
        <v>603</v>
      </c>
      <c r="C302" s="95" t="s">
        <v>369</v>
      </c>
      <c r="D302" s="167" t="str">
        <f t="shared" si="3"/>
        <v>1.42.6.</v>
      </c>
      <c r="E302" s="110" t="s">
        <v>298</v>
      </c>
      <c r="F302" s="160">
        <v>30</v>
      </c>
      <c r="G302" s="160"/>
      <c r="H302" s="160"/>
    </row>
    <row r="303" spans="1:8" ht="118.8" hidden="1" x14ac:dyDescent="0.25">
      <c r="A303" s="168"/>
      <c r="B303" s="94" t="s">
        <v>604</v>
      </c>
      <c r="C303" s="95" t="s">
        <v>370</v>
      </c>
      <c r="D303" s="167" t="str">
        <f t="shared" si="3"/>
        <v>1.42.7.</v>
      </c>
      <c r="E303" s="110" t="s">
        <v>298</v>
      </c>
      <c r="F303" s="160">
        <v>30</v>
      </c>
      <c r="G303" s="160"/>
      <c r="H303" s="160">
        <v>700</v>
      </c>
    </row>
    <row r="304" spans="1:8" ht="158.4" hidden="1" x14ac:dyDescent="0.25">
      <c r="A304" s="168"/>
      <c r="B304" s="94" t="s">
        <v>605</v>
      </c>
      <c r="C304" s="95" t="s">
        <v>371</v>
      </c>
      <c r="D304" s="167" t="str">
        <f t="shared" si="3"/>
        <v>1.42.8.</v>
      </c>
      <c r="E304" s="110" t="s">
        <v>298</v>
      </c>
      <c r="F304" s="160">
        <v>24</v>
      </c>
      <c r="G304" s="160"/>
      <c r="H304" s="160">
        <v>2</v>
      </c>
    </row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</sheetData>
  <sheetProtection password="C05F" sheet="1" objects="1" scenarios="1" formatCells="0"/>
  <mergeCells count="66">
    <mergeCell ref="A3:F3"/>
    <mergeCell ref="A1:F1"/>
    <mergeCell ref="A4:A5"/>
    <mergeCell ref="B4:B5"/>
    <mergeCell ref="C4:D5"/>
    <mergeCell ref="E4:E5"/>
    <mergeCell ref="F4:F5"/>
    <mergeCell ref="C18:D18"/>
    <mergeCell ref="C6:D6"/>
    <mergeCell ref="C7:D7"/>
    <mergeCell ref="C8:D8"/>
    <mergeCell ref="C12:D12"/>
    <mergeCell ref="C10:D10"/>
    <mergeCell ref="C9:D9"/>
    <mergeCell ref="C11:D11"/>
    <mergeCell ref="C13:D13"/>
    <mergeCell ref="C14:D14"/>
    <mergeCell ref="C15:D15"/>
    <mergeCell ref="C16:D16"/>
    <mergeCell ref="C17:D17"/>
    <mergeCell ref="C30:D30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1:D31"/>
    <mergeCell ref="A33:F33"/>
    <mergeCell ref="A35:F35"/>
    <mergeCell ref="A36:A37"/>
    <mergeCell ref="B36:B37"/>
    <mergeCell ref="C63:D63"/>
    <mergeCell ref="C36:C37"/>
    <mergeCell ref="D36:D37"/>
    <mergeCell ref="E36:F37"/>
    <mergeCell ref="E38:F38"/>
    <mergeCell ref="E39:F39"/>
    <mergeCell ref="E40:F40"/>
    <mergeCell ref="E41:F41"/>
    <mergeCell ref="E42:F42"/>
    <mergeCell ref="E62:F62"/>
    <mergeCell ref="E61:F61"/>
    <mergeCell ref="E48:F48"/>
    <mergeCell ref="E49:F49"/>
    <mergeCell ref="E50:F50"/>
    <mergeCell ref="E43:F43"/>
    <mergeCell ref="E44:F44"/>
    <mergeCell ref="E45:F45"/>
    <mergeCell ref="E46:F46"/>
    <mergeCell ref="E47:F47"/>
    <mergeCell ref="E57:F57"/>
    <mergeCell ref="E58:F58"/>
    <mergeCell ref="E59:F59"/>
    <mergeCell ref="E60:F60"/>
    <mergeCell ref="E51:F51"/>
    <mergeCell ref="E52:F52"/>
    <mergeCell ref="E53:F53"/>
    <mergeCell ref="E54:F54"/>
    <mergeCell ref="E55:F55"/>
    <mergeCell ref="E56:F56"/>
  </mergeCells>
  <dataValidations count="1">
    <dataValidation type="list" allowBlank="1" showInputMessage="1" showErrorMessage="1" sqref="C6:D31">
      <formula1>$C$153:$C$304</formula1>
    </dataValidation>
  </dataValidations>
  <pageMargins left="1.1811023622047245" right="0.39370078740157483" top="0.78740157480314965" bottom="0.78740157480314965" header="0.11811023622047245" footer="0.31496062992125984"/>
  <pageSetup paperSize="9" scale="52" fitToHeight="10" orientation="portrait" verticalDpi="0" r:id="rId1"/>
  <rowBreaks count="2" manualBreakCount="2">
    <brk id="32" max="16383" man="1"/>
    <brk id="8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5" tint="-0.249977111117893"/>
  </sheetPr>
  <dimension ref="A1:K186"/>
  <sheetViews>
    <sheetView showZeros="0" view="pageBreakPreview" topLeftCell="A76" zoomScale="93" zoomScaleNormal="61" workbookViewId="0">
      <selection activeCell="A107" sqref="A107"/>
    </sheetView>
  </sheetViews>
  <sheetFormatPr defaultRowHeight="13.8" x14ac:dyDescent="0.25"/>
  <cols>
    <col min="1" max="1" width="5" style="116" customWidth="1"/>
    <col min="2" max="2" width="9.77734375" style="116" customWidth="1"/>
    <col min="3" max="3" width="70.77734375" style="116" customWidth="1"/>
    <col min="4" max="4" width="6.77734375" style="116" customWidth="1"/>
    <col min="5" max="5" width="12.77734375" style="116" customWidth="1"/>
    <col min="6" max="6" width="5.77734375" style="116" customWidth="1"/>
    <col min="7" max="7" width="5.88671875" style="116" customWidth="1"/>
    <col min="8" max="8" width="8.77734375" style="116" customWidth="1"/>
    <col min="9" max="9" width="14.33203125" style="116" customWidth="1"/>
    <col min="10" max="10" width="33.33203125" style="116" customWidth="1"/>
    <col min="11" max="16384" width="8.88671875" style="116"/>
  </cols>
  <sheetData>
    <row r="1" spans="1:10" ht="14.4" x14ac:dyDescent="0.3">
      <c r="A1" s="586" t="s">
        <v>250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4.95" customHeight="1" x14ac:dyDescent="0.25">
      <c r="J2" s="117"/>
    </row>
    <row r="3" spans="1:10" ht="30" customHeight="1" x14ac:dyDescent="0.25">
      <c r="A3" s="676" t="s">
        <v>239</v>
      </c>
      <c r="B3" s="676"/>
      <c r="C3" s="676"/>
      <c r="D3" s="676"/>
      <c r="E3" s="676"/>
      <c r="F3" s="677"/>
      <c r="G3" s="677"/>
      <c r="H3" s="677"/>
      <c r="I3" s="677"/>
      <c r="J3" s="677"/>
    </row>
    <row r="4" spans="1:10" ht="30" customHeight="1" x14ac:dyDescent="0.25">
      <c r="A4" s="644" t="s">
        <v>607</v>
      </c>
      <c r="B4" s="644"/>
      <c r="C4" s="644"/>
      <c r="D4" s="644"/>
      <c r="E4" s="644"/>
      <c r="F4" s="644"/>
      <c r="G4" s="644"/>
      <c r="H4" s="644"/>
      <c r="I4" s="644"/>
      <c r="J4" s="644"/>
    </row>
    <row r="5" spans="1:10" ht="18.45" customHeight="1" thickBot="1" x14ac:dyDescent="0.3">
      <c r="A5" s="674" t="s">
        <v>114</v>
      </c>
      <c r="B5" s="674"/>
      <c r="C5" s="674"/>
      <c r="D5" s="674"/>
      <c r="E5" s="674"/>
      <c r="F5" s="674"/>
      <c r="G5" s="674"/>
      <c r="H5" s="674"/>
      <c r="I5" s="674"/>
      <c r="J5" s="674"/>
    </row>
    <row r="6" spans="1:10" ht="19.95" customHeight="1" thickBot="1" x14ac:dyDescent="0.3">
      <c r="A6" s="654" t="s">
        <v>61</v>
      </c>
      <c r="B6" s="656" t="s">
        <v>213</v>
      </c>
      <c r="C6" s="658" t="s">
        <v>62</v>
      </c>
      <c r="D6" s="659"/>
      <c r="E6" s="659"/>
      <c r="F6" s="592" t="s">
        <v>216</v>
      </c>
      <c r="G6" s="663"/>
      <c r="H6" s="584"/>
      <c r="I6" s="599" t="s">
        <v>217</v>
      </c>
      <c r="J6" s="659" t="s">
        <v>218</v>
      </c>
    </row>
    <row r="7" spans="1:10" ht="19.95" customHeight="1" thickBot="1" x14ac:dyDescent="0.3">
      <c r="A7" s="655"/>
      <c r="B7" s="657"/>
      <c r="C7" s="660"/>
      <c r="D7" s="662"/>
      <c r="E7" s="661"/>
      <c r="F7" s="666" t="s">
        <v>214</v>
      </c>
      <c r="G7" s="667"/>
      <c r="H7" s="118" t="s">
        <v>215</v>
      </c>
      <c r="I7" s="664"/>
      <c r="J7" s="665"/>
    </row>
    <row r="8" spans="1:10" s="119" customFormat="1" x14ac:dyDescent="0.3">
      <c r="A8" s="192" t="str">
        <f>IF(B8="","",MAX($A$7:A7)+1)</f>
        <v/>
      </c>
      <c r="B8" s="193" t="str">
        <f>IF(C8="","",IF(ISERROR(VLOOKUP(C8,$C$153:$I$183,2,0)),"",VLOOKUP(C8,$C$153:$I$183,2,0)))</f>
        <v/>
      </c>
      <c r="D8" s="194"/>
      <c r="E8" s="83" t="str">
        <f>IF(C8="","",IF(ISERROR(VLOOKUP(C8,$C$153:$I$181,3,0)),"",IF(VLOOKUP(C8,$C$153:$I$181,3,0)="","",VLOOKUP(C8,$C$153:$I$183,3,0))))</f>
        <v/>
      </c>
      <c r="F8" s="193" t="str">
        <f>IF(G8=0,IF(C8="","",IF(ISERROR(VLOOKUP(C8,$C$153:$I$183,2,0)),"",IF(D8=0,IF(VLOOKUP(C8,$C$153:$I$183,4,0)=0,VLOOKUP(C8,$C$153:$I$183,6,0),VLOOKUP(C8,$C$153:$I$183,4,0)),IF(VLOOKUP(C8,$C$153:$I$183,6,0)=0,D8*VLOOKUP(C8,$C$153:$I$183,4,0),IF(D8*VLOOKUP(C8,$C$153:$I$183,4,0)&gt;VLOOKUP(C8,$C$153:$I$183,6,0),VLOOKUP(C8,$C$153:$I$183,6,0),D8*VLOOKUP(C8,$C$153:$I$183,4,0)))))),"")</f>
        <v/>
      </c>
      <c r="G8" s="133"/>
      <c r="H8" s="133"/>
      <c r="I8" s="138"/>
      <c r="J8" s="259"/>
    </row>
    <row r="9" spans="1:10" s="119" customFormat="1" x14ac:dyDescent="0.3">
      <c r="A9" s="77" t="str">
        <f>IF(B9="","",MAX($A$7:A8)+1)</f>
        <v/>
      </c>
      <c r="B9" s="78" t="str">
        <f t="shared" ref="B9:B33" si="0">IF(C9="","",IF(ISERROR(VLOOKUP(C9,$C$153:$I$183,2,0)),"",VLOOKUP(C9,$C$153:$I$183,2,0)))</f>
        <v/>
      </c>
      <c r="C9" s="152"/>
      <c r="D9" s="142"/>
      <c r="E9" s="84" t="str">
        <f t="shared" ref="E9:E33" si="1">IF(C9="","",IF(ISERROR(VLOOKUP(C9,$C$153:$I$181,3,0)),"",IF(VLOOKUP(C9,$C$153:$I$181,3,0)="","",VLOOKUP(C9,$C$153:$I$183,3,0))))</f>
        <v/>
      </c>
      <c r="F9" s="80" t="str">
        <f t="shared" ref="F9:F33" si="2">IF(G9=0,IF(C9="","",IF(ISERROR(VLOOKUP(C9,$C$153:$I$183,2,0)),"",IF(D9=0,IF(VLOOKUP(C9,$C$153:$I$183,4,0)=0,VLOOKUP(C9,$C$153:$I$183,6,0),VLOOKUP(C9,$C$153:$I$183,4,0)),IF(VLOOKUP(C9,$C$153:$I$183,6,0)=0,D9*VLOOKUP(C9,$C$153:$I$183,4,0),IF(D9*VLOOKUP(C9,$C$153:$I$183,4,0)&gt;VLOOKUP(C9,$C$153:$I$183,6,0),VLOOKUP(C9,$C$153:$I$183,6,0),D9*VLOOKUP(C9,$C$153:$I$183,4,0)))))),"")</f>
        <v/>
      </c>
      <c r="G9" s="266"/>
      <c r="H9" s="266"/>
      <c r="I9" s="141"/>
      <c r="J9" s="258"/>
    </row>
    <row r="10" spans="1:10" s="119" customFormat="1" x14ac:dyDescent="0.3">
      <c r="A10" s="79" t="str">
        <f>IF(B10="","",MAX($A$7:A9)+1)</f>
        <v/>
      </c>
      <c r="B10" s="78" t="str">
        <f t="shared" si="0"/>
        <v/>
      </c>
      <c r="C10" s="152"/>
      <c r="D10" s="142"/>
      <c r="E10" s="84" t="str">
        <f t="shared" si="1"/>
        <v/>
      </c>
      <c r="F10" s="80" t="str">
        <f t="shared" si="2"/>
        <v/>
      </c>
      <c r="G10" s="266"/>
      <c r="H10" s="266"/>
      <c r="I10" s="141"/>
      <c r="J10" s="258"/>
    </row>
    <row r="11" spans="1:10" s="119" customFormat="1" x14ac:dyDescent="0.3">
      <c r="A11" s="79" t="str">
        <f>IF(B11="","",MAX($A$7:A10)+1)</f>
        <v/>
      </c>
      <c r="B11" s="78" t="str">
        <f t="shared" si="0"/>
        <v/>
      </c>
      <c r="C11" s="258"/>
      <c r="D11" s="196"/>
      <c r="E11" s="84" t="str">
        <f t="shared" si="1"/>
        <v/>
      </c>
      <c r="F11" s="80" t="str">
        <f t="shared" si="2"/>
        <v/>
      </c>
      <c r="G11" s="141"/>
      <c r="H11" s="266"/>
      <c r="I11" s="141"/>
      <c r="J11" s="258"/>
    </row>
    <row r="12" spans="1:10" s="119" customFormat="1" x14ac:dyDescent="0.3">
      <c r="A12" s="77" t="str">
        <f>IF(B12="","",MAX($A$7:A11)+1)</f>
        <v/>
      </c>
      <c r="B12" s="78" t="str">
        <f t="shared" si="0"/>
        <v/>
      </c>
      <c r="C12" s="152"/>
      <c r="E12" s="85" t="str">
        <f t="shared" si="1"/>
        <v/>
      </c>
      <c r="F12" s="80" t="str">
        <f t="shared" si="2"/>
        <v/>
      </c>
      <c r="G12" s="141"/>
      <c r="H12" s="266"/>
      <c r="I12" s="141"/>
      <c r="J12" s="258"/>
    </row>
    <row r="13" spans="1:10" s="119" customFormat="1" x14ac:dyDescent="0.3">
      <c r="A13" s="79" t="str">
        <f>IF(B13="","",MAX($A$7:A12)+1)</f>
        <v/>
      </c>
      <c r="B13" s="80" t="str">
        <f t="shared" si="0"/>
        <v/>
      </c>
      <c r="C13" s="152"/>
      <c r="D13" s="142"/>
      <c r="E13" s="84" t="str">
        <f t="shared" si="1"/>
        <v/>
      </c>
      <c r="F13" s="80" t="str">
        <f t="shared" si="2"/>
        <v/>
      </c>
      <c r="G13" s="141"/>
      <c r="H13" s="266"/>
      <c r="I13" s="141"/>
      <c r="J13" s="258"/>
    </row>
    <row r="14" spans="1:10" s="119" customFormat="1" x14ac:dyDescent="0.3">
      <c r="A14" s="77" t="str">
        <f>IF(B14="","",MAX($A$7:A13)+1)</f>
        <v/>
      </c>
      <c r="B14" s="78" t="str">
        <f t="shared" si="0"/>
        <v/>
      </c>
      <c r="C14" s="258"/>
      <c r="D14" s="267"/>
      <c r="E14" s="84" t="str">
        <f t="shared" si="1"/>
        <v/>
      </c>
      <c r="F14" s="78" t="str">
        <f t="shared" si="2"/>
        <v/>
      </c>
      <c r="G14" s="144"/>
      <c r="H14" s="270"/>
      <c r="I14" s="144"/>
      <c r="J14" s="146"/>
    </row>
    <row r="15" spans="1:10" s="119" customFormat="1" x14ac:dyDescent="0.3">
      <c r="A15" s="77" t="str">
        <f>IF(B15="","",MAX($A$7:A14)+1)</f>
        <v/>
      </c>
      <c r="B15" s="78" t="str">
        <f t="shared" si="0"/>
        <v/>
      </c>
      <c r="C15" s="258"/>
      <c r="D15" s="265"/>
      <c r="E15" s="85" t="str">
        <f t="shared" si="1"/>
        <v/>
      </c>
      <c r="F15" s="78" t="str">
        <f t="shared" si="2"/>
        <v/>
      </c>
      <c r="G15" s="141"/>
      <c r="H15" s="266"/>
      <c r="I15" s="141"/>
      <c r="J15" s="258"/>
    </row>
    <row r="16" spans="1:10" s="119" customFormat="1" x14ac:dyDescent="0.3">
      <c r="A16" s="77" t="str">
        <f>IF(B16="","",MAX($A$7:A15)+1)</f>
        <v/>
      </c>
      <c r="B16" s="78" t="str">
        <f t="shared" si="0"/>
        <v/>
      </c>
      <c r="C16" s="139"/>
      <c r="D16" s="267"/>
      <c r="E16" s="84" t="str">
        <f t="shared" si="1"/>
        <v/>
      </c>
      <c r="F16" s="80" t="str">
        <f t="shared" si="2"/>
        <v/>
      </c>
      <c r="G16" s="137"/>
      <c r="H16" s="262"/>
      <c r="I16" s="137"/>
      <c r="J16" s="139"/>
    </row>
    <row r="17" spans="1:10" s="119" customFormat="1" x14ac:dyDescent="0.3">
      <c r="A17" s="79" t="str">
        <f>IF(B17="","",MAX($A$7:A16)+1)</f>
        <v/>
      </c>
      <c r="B17" s="78" t="str">
        <f t="shared" si="0"/>
        <v/>
      </c>
      <c r="C17" s="258"/>
      <c r="D17" s="263"/>
      <c r="E17" s="85" t="str">
        <f t="shared" si="1"/>
        <v/>
      </c>
      <c r="F17" s="80" t="str">
        <f t="shared" si="2"/>
        <v/>
      </c>
      <c r="G17" s="144"/>
      <c r="H17" s="270"/>
      <c r="I17" s="144"/>
      <c r="J17" s="146"/>
    </row>
    <row r="18" spans="1:10" s="119" customFormat="1" x14ac:dyDescent="0.3">
      <c r="A18" s="77" t="str">
        <f>IF(B18="","",MAX($A$7:A17)+1)</f>
        <v/>
      </c>
      <c r="B18" s="80" t="str">
        <f t="shared" si="0"/>
        <v/>
      </c>
      <c r="C18" s="139"/>
      <c r="D18" s="267"/>
      <c r="E18" s="84" t="str">
        <f t="shared" si="1"/>
        <v/>
      </c>
      <c r="F18" s="80" t="str">
        <f t="shared" si="2"/>
        <v/>
      </c>
      <c r="G18" s="150"/>
      <c r="H18" s="264"/>
      <c r="I18" s="150"/>
      <c r="J18" s="152"/>
    </row>
    <row r="19" spans="1:10" s="119" customFormat="1" x14ac:dyDescent="0.3">
      <c r="A19" s="77" t="str">
        <f>IF(B19="","",MAX($A$7:A18)+1)</f>
        <v/>
      </c>
      <c r="B19" s="78" t="str">
        <f t="shared" si="0"/>
        <v/>
      </c>
      <c r="C19" s="146"/>
      <c r="E19" s="84" t="str">
        <f t="shared" si="1"/>
        <v/>
      </c>
      <c r="F19" s="80" t="str">
        <f t="shared" si="2"/>
        <v/>
      </c>
      <c r="G19" s="150"/>
      <c r="H19" s="264"/>
      <c r="I19" s="150"/>
      <c r="J19" s="152"/>
    </row>
    <row r="20" spans="1:10" s="119" customFormat="1" x14ac:dyDescent="0.3">
      <c r="A20" s="77" t="str">
        <f>IF(B20="","",MAX($A$7:A19)+1)</f>
        <v/>
      </c>
      <c r="B20" s="78" t="str">
        <f t="shared" si="0"/>
        <v/>
      </c>
      <c r="C20" s="258"/>
      <c r="D20" s="265"/>
      <c r="E20" s="84" t="str">
        <f t="shared" si="1"/>
        <v/>
      </c>
      <c r="F20" s="80" t="str">
        <f t="shared" si="2"/>
        <v/>
      </c>
      <c r="G20" s="150"/>
      <c r="H20" s="264"/>
      <c r="I20" s="150"/>
      <c r="J20" s="258"/>
    </row>
    <row r="21" spans="1:10" s="119" customFormat="1" x14ac:dyDescent="0.3">
      <c r="A21" s="79" t="str">
        <f>IF(B21="","",MAX($A$7:A20)+1)</f>
        <v/>
      </c>
      <c r="B21" s="78" t="str">
        <f t="shared" si="0"/>
        <v/>
      </c>
      <c r="C21" s="139"/>
      <c r="D21" s="142"/>
      <c r="E21" s="84" t="str">
        <f t="shared" si="1"/>
        <v/>
      </c>
      <c r="F21" s="80" t="str">
        <f t="shared" si="2"/>
        <v/>
      </c>
      <c r="G21" s="141"/>
      <c r="H21" s="266"/>
      <c r="I21" s="141"/>
      <c r="J21" s="258"/>
    </row>
    <row r="22" spans="1:10" s="119" customFormat="1" x14ac:dyDescent="0.3">
      <c r="A22" s="77" t="str">
        <f>IF(B22="","",MAX($A$7:A21)+1)</f>
        <v/>
      </c>
      <c r="B22" s="78" t="str">
        <f t="shared" si="0"/>
        <v/>
      </c>
      <c r="C22" s="139"/>
      <c r="E22" s="84" t="str">
        <f t="shared" si="1"/>
        <v/>
      </c>
      <c r="F22" s="80" t="str">
        <f t="shared" si="2"/>
        <v/>
      </c>
      <c r="G22" s="137"/>
      <c r="H22" s="262"/>
      <c r="I22" s="137"/>
      <c r="J22" s="258"/>
    </row>
    <row r="23" spans="1:10" s="119" customFormat="1" x14ac:dyDescent="0.3">
      <c r="A23" s="79" t="str">
        <f>IF(B23="","",MAX($A$7:A22)+1)</f>
        <v/>
      </c>
      <c r="B23" s="78" t="str">
        <f t="shared" si="0"/>
        <v/>
      </c>
      <c r="C23" s="146"/>
      <c r="D23" s="142"/>
      <c r="E23" s="84" t="str">
        <f t="shared" si="1"/>
        <v/>
      </c>
      <c r="F23" s="80" t="str">
        <f t="shared" si="2"/>
        <v/>
      </c>
      <c r="G23" s="144"/>
      <c r="H23" s="270"/>
      <c r="I23" s="144"/>
      <c r="J23" s="146"/>
    </row>
    <row r="24" spans="1:10" s="119" customFormat="1" x14ac:dyDescent="0.3">
      <c r="A24" s="79" t="str">
        <f>IF(B24="","",MAX($A$7:A23)+1)</f>
        <v/>
      </c>
      <c r="B24" s="78" t="str">
        <f t="shared" si="0"/>
        <v/>
      </c>
      <c r="C24" s="258"/>
      <c r="D24" s="142"/>
      <c r="E24" s="84" t="str">
        <f t="shared" si="1"/>
        <v/>
      </c>
      <c r="F24" s="80" t="str">
        <f t="shared" si="2"/>
        <v/>
      </c>
      <c r="G24" s="141"/>
      <c r="H24" s="266"/>
      <c r="I24" s="141"/>
      <c r="J24" s="258"/>
    </row>
    <row r="25" spans="1:10" s="119" customFormat="1" x14ac:dyDescent="0.3">
      <c r="A25" s="79" t="str">
        <f>IF(B25="","",MAX($A$7:A24)+1)</f>
        <v/>
      </c>
      <c r="B25" s="78" t="str">
        <f t="shared" si="0"/>
        <v/>
      </c>
      <c r="C25" s="199"/>
      <c r="D25" s="267"/>
      <c r="E25" s="84" t="str">
        <f t="shared" si="1"/>
        <v/>
      </c>
      <c r="F25" s="80" t="str">
        <f t="shared" si="2"/>
        <v/>
      </c>
      <c r="G25" s="144"/>
      <c r="H25" s="270"/>
      <c r="I25" s="144"/>
      <c r="J25" s="146"/>
    </row>
    <row r="26" spans="1:10" s="119" customFormat="1" x14ac:dyDescent="0.3">
      <c r="A26" s="79" t="str">
        <f>IF(B26="","",MAX($A$7:A25)+1)</f>
        <v/>
      </c>
      <c r="B26" s="78" t="str">
        <f t="shared" si="0"/>
        <v/>
      </c>
      <c r="C26" s="153"/>
      <c r="E26" s="84" t="str">
        <f t="shared" si="1"/>
        <v/>
      </c>
      <c r="F26" s="80" t="str">
        <f t="shared" si="2"/>
        <v/>
      </c>
      <c r="G26" s="141"/>
      <c r="H26" s="266"/>
      <c r="I26" s="141"/>
      <c r="J26" s="258"/>
    </row>
    <row r="27" spans="1:10" s="119" customFormat="1" x14ac:dyDescent="0.3">
      <c r="A27" s="79" t="str">
        <f>IF(B27="","",MAX($A$7:A26)+1)</f>
        <v/>
      </c>
      <c r="B27" s="78" t="str">
        <f t="shared" si="0"/>
        <v/>
      </c>
      <c r="C27" s="200"/>
      <c r="D27" s="263"/>
      <c r="E27" s="84" t="str">
        <f t="shared" si="1"/>
        <v/>
      </c>
      <c r="F27" s="80" t="str">
        <f t="shared" si="2"/>
        <v/>
      </c>
      <c r="G27" s="137"/>
      <c r="H27" s="262"/>
      <c r="I27" s="137"/>
      <c r="J27" s="139"/>
    </row>
    <row r="28" spans="1:10" s="119" customFormat="1" x14ac:dyDescent="0.3">
      <c r="A28" s="77" t="str">
        <f>IF(B28="","",MAX($A$7:A27)+1)</f>
        <v/>
      </c>
      <c r="B28" s="78" t="str">
        <f t="shared" si="0"/>
        <v/>
      </c>
      <c r="C28" s="200"/>
      <c r="D28" s="263"/>
      <c r="E28" s="84" t="str">
        <f t="shared" si="1"/>
        <v/>
      </c>
      <c r="F28" s="80" t="str">
        <f t="shared" si="2"/>
        <v/>
      </c>
      <c r="G28" s="144"/>
      <c r="H28" s="270"/>
      <c r="I28" s="144"/>
      <c r="J28" s="146"/>
    </row>
    <row r="29" spans="1:10" s="119" customFormat="1" x14ac:dyDescent="0.3">
      <c r="A29" s="77" t="str">
        <f>IF(B29="","",MAX($A$7:A28)+1)</f>
        <v/>
      </c>
      <c r="B29" s="80" t="str">
        <f t="shared" si="0"/>
        <v/>
      </c>
      <c r="C29" s="200"/>
      <c r="D29" s="263"/>
      <c r="E29" s="84" t="str">
        <f t="shared" si="1"/>
        <v/>
      </c>
      <c r="F29" s="80" t="str">
        <f t="shared" si="2"/>
        <v/>
      </c>
      <c r="G29" s="141"/>
      <c r="H29" s="264"/>
      <c r="I29" s="150"/>
      <c r="J29" s="152"/>
    </row>
    <row r="30" spans="1:10" s="119" customFormat="1" x14ac:dyDescent="0.3">
      <c r="A30" s="77" t="str">
        <f>IF(B30="","",MAX($A$7:A29)+1)</f>
        <v/>
      </c>
      <c r="B30" s="80" t="str">
        <f t="shared" si="0"/>
        <v/>
      </c>
      <c r="C30" s="199"/>
      <c r="D30" s="198"/>
      <c r="E30" s="84" t="str">
        <f t="shared" si="1"/>
        <v/>
      </c>
      <c r="F30" s="80" t="str">
        <f t="shared" si="2"/>
        <v/>
      </c>
      <c r="G30" s="266"/>
      <c r="H30" s="266"/>
      <c r="I30" s="141"/>
      <c r="J30" s="258"/>
    </row>
    <row r="31" spans="1:10" s="119" customFormat="1" x14ac:dyDescent="0.3">
      <c r="A31" s="77" t="str">
        <f>IF(B31="","",MAX($A$7:A30)+1)</f>
        <v/>
      </c>
      <c r="B31" s="80" t="str">
        <f t="shared" si="0"/>
        <v/>
      </c>
      <c r="C31" s="201"/>
      <c r="D31" s="202"/>
      <c r="E31" s="84" t="str">
        <f t="shared" si="1"/>
        <v/>
      </c>
      <c r="F31" s="80" t="str">
        <f t="shared" si="2"/>
        <v/>
      </c>
      <c r="G31" s="262"/>
      <c r="H31" s="262"/>
      <c r="I31" s="137"/>
      <c r="J31" s="139"/>
    </row>
    <row r="32" spans="1:10" s="119" customFormat="1" x14ac:dyDescent="0.3">
      <c r="A32" s="79" t="str">
        <f>IF(B32="","",MAX($A$7:A31)+1)</f>
        <v/>
      </c>
      <c r="B32" s="80" t="str">
        <f t="shared" si="0"/>
        <v/>
      </c>
      <c r="C32" s="201"/>
      <c r="D32" s="202"/>
      <c r="E32" s="84" t="str">
        <f t="shared" si="1"/>
        <v/>
      </c>
      <c r="F32" s="80" t="str">
        <f t="shared" si="2"/>
        <v/>
      </c>
      <c r="G32" s="262"/>
      <c r="H32" s="262"/>
      <c r="I32" s="137"/>
      <c r="J32" s="139"/>
    </row>
    <row r="33" spans="1:10" s="119" customFormat="1" ht="14.4" thickBot="1" x14ac:dyDescent="0.35">
      <c r="A33" s="458" t="str">
        <f>IF(B33="","",MAX($A$7:A32)+1)</f>
        <v/>
      </c>
      <c r="B33" s="87" t="str">
        <f t="shared" si="0"/>
        <v/>
      </c>
      <c r="C33" s="203"/>
      <c r="D33" s="204"/>
      <c r="E33" s="205" t="str">
        <f t="shared" si="1"/>
        <v/>
      </c>
      <c r="F33" s="82" t="str">
        <f t="shared" si="2"/>
        <v/>
      </c>
      <c r="G33" s="182"/>
      <c r="H33" s="261"/>
      <c r="I33" s="182"/>
      <c r="J33" s="183"/>
    </row>
    <row r="34" spans="1:10" ht="15" customHeight="1" x14ac:dyDescent="0.25">
      <c r="E34" s="131"/>
      <c r="F34" s="131"/>
      <c r="J34" s="117"/>
    </row>
    <row r="35" spans="1:10" ht="15" customHeight="1" x14ac:dyDescent="0.3">
      <c r="A35" s="586" t="s">
        <v>251</v>
      </c>
      <c r="B35" s="586"/>
      <c r="C35" s="586"/>
      <c r="D35" s="586"/>
      <c r="E35" s="586"/>
      <c r="F35" s="586"/>
      <c r="G35" s="586"/>
      <c r="H35" s="586"/>
      <c r="I35" s="586"/>
      <c r="J35" s="587"/>
    </row>
    <row r="36" spans="1:10" ht="4.95" customHeight="1" thickBot="1" x14ac:dyDescent="0.3">
      <c r="J36" s="117"/>
    </row>
    <row r="37" spans="1:10" ht="19.95" customHeight="1" thickBot="1" x14ac:dyDescent="0.3">
      <c r="A37" s="654" t="s">
        <v>61</v>
      </c>
      <c r="B37" s="656" t="s">
        <v>213</v>
      </c>
      <c r="C37" s="658" t="s">
        <v>62</v>
      </c>
      <c r="D37" s="659"/>
      <c r="E37" s="659"/>
      <c r="F37" s="592" t="s">
        <v>216</v>
      </c>
      <c r="G37" s="663"/>
      <c r="H37" s="584"/>
      <c r="I37" s="599" t="s">
        <v>217</v>
      </c>
      <c r="J37" s="659" t="s">
        <v>218</v>
      </c>
    </row>
    <row r="38" spans="1:10" ht="19.95" customHeight="1" thickBot="1" x14ac:dyDescent="0.3">
      <c r="A38" s="655"/>
      <c r="B38" s="657"/>
      <c r="C38" s="660"/>
      <c r="D38" s="661"/>
      <c r="E38" s="662"/>
      <c r="F38" s="666" t="s">
        <v>214</v>
      </c>
      <c r="G38" s="667"/>
      <c r="H38" s="118" t="s">
        <v>215</v>
      </c>
      <c r="I38" s="664"/>
      <c r="J38" s="665"/>
    </row>
    <row r="39" spans="1:10" s="119" customFormat="1" x14ac:dyDescent="0.3">
      <c r="A39" s="75" t="str">
        <f>IF(B39="","",MAX($A$38:A38)+1)</f>
        <v/>
      </c>
      <c r="B39" s="193" t="str">
        <f>IF(C39="","",IF(ISERROR(VLOOKUP(C39,$C$153:$I$183,2,0)),"",VLOOKUP(C39,$C$153:$I$183,2,0)))</f>
        <v/>
      </c>
      <c r="D39" s="194"/>
      <c r="E39" s="83" t="str">
        <f>IF(C39="","",IF(ISERROR(VLOOKUP(C39,$C$153:$I$283,3,0)),"",IF(VLOOKUP(C39,$C$153:$I$283,3,0)="","",VLOOKUP(C39,$C$153:$I$183,3,0))))</f>
        <v/>
      </c>
      <c r="F39" s="193" t="str">
        <f>IF(G39=0,IF(C39="","",IF(ISERROR(VLOOKUP(C39,$C$153:$I$183,2,0)),"",IF(D39=0,IF(VLOOKUP(C39,$C$153:$I$183,4,0)=0,VLOOKUP(C39,$C$153:$I$183,6,0),VLOOKUP(C39,$C$153:$I$183,4,0)),IF(VLOOKUP(C39,$C$153:$I$183,6,0)=0,D39*VLOOKUP(C39,$C$153:$I$183,4,0),IF(D39*VLOOKUP(C39,$C$153:$I$183,4,0)&gt;VLOOKUP(C39,$C$153:$I$183,6,0),VLOOKUP(C39,$C$153:$I$183,6,0),D39*VLOOKUP(C39,$C$153:$I$183,4,0)))))),"")</f>
        <v/>
      </c>
      <c r="G39" s="138"/>
      <c r="H39" s="133"/>
      <c r="I39" s="138"/>
      <c r="J39" s="259"/>
    </row>
    <row r="40" spans="1:10" s="119" customFormat="1" x14ac:dyDescent="0.3">
      <c r="A40" s="79" t="str">
        <f>IF(B40="","",MAX($A$38:A39)+1)</f>
        <v/>
      </c>
      <c r="B40" s="80" t="str">
        <f t="shared" ref="B40:B63" si="3">IF(C40="","",IF(ISERROR(VLOOKUP(C40,$C$153:$I$183,2,0)),"",VLOOKUP(C40,$C$153:$I$183,2,0)))</f>
        <v/>
      </c>
      <c r="C40" s="263"/>
      <c r="D40" s="443"/>
      <c r="E40" s="84" t="str">
        <f t="shared" ref="E40:E63" si="4">IF(C40="","",IF(ISERROR(VLOOKUP(C40,$C$153:$I$283,3,0)),"",IF(VLOOKUP(C40,$C$153:$I$283,3,0)="","",VLOOKUP(C40,$C$153:$I$183,3,0))))</f>
        <v/>
      </c>
      <c r="F40" s="80" t="str">
        <f t="shared" ref="F40:F63" si="5">IF(G40=0,IF(C40="","",IF(ISERROR(VLOOKUP(C40,$C$153:$I$183,2,0)),"",IF(D40=0,IF(VLOOKUP(C40,$C$153:$I$183,4,0)=0,VLOOKUP(C40,$C$153:$I$183,6,0),VLOOKUP(C40,$C$153:$I$183,4,0)),IF(VLOOKUP(C40,$C$153:$I$183,6,0)=0,D40*VLOOKUP(C40,$C$153:$I$183,4,0),IF(D40*VLOOKUP(C40,$C$153:$I$183,4,0)&gt;VLOOKUP(C40,$C$153:$I$183,6,0),VLOOKUP(C40,$C$153:$I$183,6,0),D40*VLOOKUP(C40,$C$153:$I$183,4,0)))))),"")</f>
        <v/>
      </c>
      <c r="G40" s="141"/>
      <c r="H40" s="266"/>
      <c r="I40" s="141"/>
      <c r="J40" s="258"/>
    </row>
    <row r="41" spans="1:10" s="119" customFormat="1" x14ac:dyDescent="0.3">
      <c r="A41" s="77" t="str">
        <f>IF(B41="","",MAX($A$38:A40)+1)</f>
        <v/>
      </c>
      <c r="B41" s="78" t="str">
        <f t="shared" si="3"/>
        <v/>
      </c>
      <c r="C41" s="263"/>
      <c r="D41" s="443"/>
      <c r="E41" s="84" t="str">
        <f t="shared" si="4"/>
        <v/>
      </c>
      <c r="F41" s="80" t="str">
        <f t="shared" si="5"/>
        <v/>
      </c>
      <c r="G41" s="141"/>
      <c r="H41" s="266"/>
      <c r="I41" s="141"/>
      <c r="J41" s="258"/>
    </row>
    <row r="42" spans="1:10" s="119" customFormat="1" x14ac:dyDescent="0.3">
      <c r="A42" s="77" t="str">
        <f>IF(B42="","",MAX($A$38:A41)+1)</f>
        <v/>
      </c>
      <c r="B42" s="80" t="str">
        <f t="shared" si="3"/>
        <v/>
      </c>
      <c r="C42" s="263"/>
      <c r="D42" s="443"/>
      <c r="E42" s="84" t="str">
        <f t="shared" si="4"/>
        <v/>
      </c>
      <c r="F42" s="80" t="str">
        <f t="shared" si="5"/>
        <v/>
      </c>
      <c r="G42" s="141"/>
      <c r="H42" s="266"/>
      <c r="I42" s="141"/>
      <c r="J42" s="258"/>
    </row>
    <row r="43" spans="1:10" s="119" customFormat="1" x14ac:dyDescent="0.3">
      <c r="A43" s="77" t="str">
        <f>IF(B43="","",MAX($A$38:A42)+1)</f>
        <v/>
      </c>
      <c r="B43" s="78" t="str">
        <f t="shared" si="3"/>
        <v/>
      </c>
      <c r="C43" s="263"/>
      <c r="D43" s="443"/>
      <c r="E43" s="84" t="str">
        <f t="shared" si="4"/>
        <v/>
      </c>
      <c r="F43" s="78" t="str">
        <f t="shared" si="5"/>
        <v/>
      </c>
      <c r="G43" s="141"/>
      <c r="H43" s="266"/>
      <c r="I43" s="141"/>
      <c r="J43" s="258"/>
    </row>
    <row r="44" spans="1:10" s="119" customFormat="1" x14ac:dyDescent="0.3">
      <c r="A44" s="77" t="str">
        <f>IF(B44="","",MAX($A$38:A43)+1)</f>
        <v/>
      </c>
      <c r="B44" s="78" t="str">
        <f t="shared" si="3"/>
        <v/>
      </c>
      <c r="C44" s="263"/>
      <c r="D44" s="443"/>
      <c r="E44" s="85" t="str">
        <f t="shared" si="4"/>
        <v/>
      </c>
      <c r="F44" s="78" t="str">
        <f t="shared" si="5"/>
        <v/>
      </c>
      <c r="G44" s="141"/>
      <c r="H44" s="266"/>
      <c r="I44" s="141"/>
      <c r="J44" s="258"/>
    </row>
    <row r="45" spans="1:10" s="119" customFormat="1" x14ac:dyDescent="0.3">
      <c r="A45" s="77" t="str">
        <f>IF(B45="","",MAX($A$38:A44)+1)</f>
        <v/>
      </c>
      <c r="B45" s="80" t="str">
        <f t="shared" si="3"/>
        <v/>
      </c>
      <c r="C45" s="263"/>
      <c r="D45" s="443"/>
      <c r="E45" s="85" t="str">
        <f t="shared" si="4"/>
        <v/>
      </c>
      <c r="F45" s="78" t="str">
        <f t="shared" si="5"/>
        <v/>
      </c>
      <c r="G45" s="141"/>
      <c r="H45" s="266"/>
      <c r="I45" s="141"/>
      <c r="J45" s="258"/>
    </row>
    <row r="46" spans="1:10" s="119" customFormat="1" x14ac:dyDescent="0.3">
      <c r="A46" s="77" t="str">
        <f>IF(B46="","",MAX($A$38:A45)+1)</f>
        <v/>
      </c>
      <c r="B46" s="80" t="str">
        <f t="shared" si="3"/>
        <v/>
      </c>
      <c r="C46" s="263"/>
      <c r="D46" s="443"/>
      <c r="E46" s="84" t="str">
        <f t="shared" si="4"/>
        <v/>
      </c>
      <c r="F46" s="78" t="str">
        <f t="shared" si="5"/>
        <v/>
      </c>
      <c r="G46" s="137"/>
      <c r="H46" s="262"/>
      <c r="I46" s="137"/>
      <c r="J46" s="139"/>
    </row>
    <row r="47" spans="1:10" s="119" customFormat="1" x14ac:dyDescent="0.3">
      <c r="A47" s="77" t="str">
        <f>IF(B47="","",MAX($A$38:A46)+1)</f>
        <v/>
      </c>
      <c r="B47" s="80" t="str">
        <f t="shared" si="3"/>
        <v/>
      </c>
      <c r="C47" s="263"/>
      <c r="D47" s="443"/>
      <c r="E47" s="84" t="str">
        <f t="shared" si="4"/>
        <v/>
      </c>
      <c r="F47" s="80" t="str">
        <f t="shared" si="5"/>
        <v/>
      </c>
      <c r="G47" s="144"/>
      <c r="H47" s="270"/>
      <c r="I47" s="144"/>
      <c r="J47" s="146"/>
    </row>
    <row r="48" spans="1:10" s="119" customFormat="1" x14ac:dyDescent="0.3">
      <c r="A48" s="77" t="str">
        <f>IF(B48="","",MAX($A$38:A47)+1)</f>
        <v/>
      </c>
      <c r="B48" s="80" t="str">
        <f t="shared" si="3"/>
        <v/>
      </c>
      <c r="C48" s="263"/>
      <c r="D48" s="443"/>
      <c r="E48" s="84" t="str">
        <f t="shared" si="4"/>
        <v/>
      </c>
      <c r="F48" s="80" t="str">
        <f t="shared" si="5"/>
        <v/>
      </c>
      <c r="G48" s="141"/>
      <c r="H48" s="266"/>
      <c r="I48" s="141"/>
      <c r="J48" s="258"/>
    </row>
    <row r="49" spans="1:10" s="119" customFormat="1" x14ac:dyDescent="0.3">
      <c r="A49" s="77" t="str">
        <f>IF(B49="","",MAX($A$38:A48)+1)</f>
        <v/>
      </c>
      <c r="B49" s="78" t="str">
        <f t="shared" si="3"/>
        <v/>
      </c>
      <c r="C49" s="263"/>
      <c r="D49" s="443"/>
      <c r="E49" s="84" t="str">
        <f t="shared" si="4"/>
        <v/>
      </c>
      <c r="F49" s="78" t="str">
        <f t="shared" si="5"/>
        <v/>
      </c>
      <c r="G49" s="141"/>
      <c r="H49" s="266"/>
      <c r="I49" s="141"/>
      <c r="J49" s="258"/>
    </row>
    <row r="50" spans="1:10" s="119" customFormat="1" x14ac:dyDescent="0.3">
      <c r="A50" s="79" t="str">
        <f>IF(B50="","",MAX($A$38:A49)+1)</f>
        <v/>
      </c>
      <c r="B50" s="80" t="str">
        <f t="shared" si="3"/>
        <v/>
      </c>
      <c r="C50" s="263"/>
      <c r="D50" s="443"/>
      <c r="E50" s="85" t="str">
        <f t="shared" si="4"/>
        <v/>
      </c>
      <c r="F50" s="80" t="str">
        <f t="shared" si="5"/>
        <v/>
      </c>
      <c r="G50" s="141"/>
      <c r="H50" s="266"/>
      <c r="I50" s="141"/>
      <c r="J50" s="258"/>
    </row>
    <row r="51" spans="1:10" s="119" customFormat="1" x14ac:dyDescent="0.3">
      <c r="A51" s="79" t="str">
        <f>IF(B51="","",MAX($A$38:A50)+1)</f>
        <v/>
      </c>
      <c r="B51" s="78" t="str">
        <f t="shared" si="3"/>
        <v/>
      </c>
      <c r="C51" s="265"/>
      <c r="D51" s="198"/>
      <c r="E51" s="84" t="str">
        <f t="shared" si="4"/>
        <v/>
      </c>
      <c r="F51" s="78" t="str">
        <f t="shared" si="5"/>
        <v/>
      </c>
      <c r="G51" s="144"/>
      <c r="H51" s="270"/>
      <c r="I51" s="144"/>
      <c r="J51" s="146"/>
    </row>
    <row r="52" spans="1:10" s="119" customFormat="1" x14ac:dyDescent="0.3">
      <c r="A52" s="79" t="str">
        <f>IF(B52="","",MAX($A$38:A51)+1)</f>
        <v/>
      </c>
      <c r="B52" s="80" t="str">
        <f t="shared" si="3"/>
        <v/>
      </c>
      <c r="C52" s="267"/>
      <c r="D52" s="202"/>
      <c r="E52" s="84" t="str">
        <f t="shared" si="4"/>
        <v/>
      </c>
      <c r="F52" s="80" t="str">
        <f t="shared" si="5"/>
        <v/>
      </c>
      <c r="G52" s="141"/>
      <c r="H52" s="266"/>
      <c r="I52" s="141"/>
      <c r="J52" s="258"/>
    </row>
    <row r="53" spans="1:10" s="119" customFormat="1" x14ac:dyDescent="0.3">
      <c r="A53" s="79" t="str">
        <f>IF(B53="","",MAX($A$38:A52)+1)</f>
        <v/>
      </c>
      <c r="B53" s="78" t="str">
        <f t="shared" si="3"/>
        <v/>
      </c>
      <c r="C53" s="267"/>
      <c r="D53" s="202"/>
      <c r="E53" s="84" t="str">
        <f t="shared" si="4"/>
        <v/>
      </c>
      <c r="F53" s="80" t="str">
        <f t="shared" si="5"/>
        <v/>
      </c>
      <c r="G53" s="144"/>
      <c r="H53" s="270"/>
      <c r="I53" s="144"/>
      <c r="J53" s="146"/>
    </row>
    <row r="54" spans="1:10" s="119" customFormat="1" x14ac:dyDescent="0.3">
      <c r="A54" s="77" t="str">
        <f>IF(B54="","",MAX($A$38:A53)+1)</f>
        <v/>
      </c>
      <c r="B54" s="78" t="str">
        <f t="shared" si="3"/>
        <v/>
      </c>
      <c r="C54" s="267"/>
      <c r="D54" s="202"/>
      <c r="E54" s="84" t="str">
        <f t="shared" si="4"/>
        <v/>
      </c>
      <c r="F54" s="80" t="str">
        <f t="shared" si="5"/>
        <v/>
      </c>
      <c r="G54" s="141"/>
      <c r="H54" s="266"/>
      <c r="I54" s="141"/>
      <c r="J54" s="258"/>
    </row>
    <row r="55" spans="1:10" s="119" customFormat="1" x14ac:dyDescent="0.3">
      <c r="A55" s="77" t="str">
        <f>IF(B55="","",MAX($A$38:A54)+1)</f>
        <v/>
      </c>
      <c r="B55" s="80" t="str">
        <f t="shared" si="3"/>
        <v/>
      </c>
      <c r="C55" s="267"/>
      <c r="D55" s="202"/>
      <c r="E55" s="84" t="str">
        <f t="shared" si="4"/>
        <v/>
      </c>
      <c r="F55" s="78" t="str">
        <f t="shared" si="5"/>
        <v/>
      </c>
      <c r="G55" s="144"/>
      <c r="H55" s="270"/>
      <c r="I55" s="144"/>
      <c r="J55" s="146"/>
    </row>
    <row r="56" spans="1:10" s="119" customFormat="1" x14ac:dyDescent="0.3">
      <c r="A56" s="77" t="str">
        <f>IF(B56="","",MAX($A$38:A55)+1)</f>
        <v/>
      </c>
      <c r="B56" s="80" t="str">
        <f t="shared" si="3"/>
        <v/>
      </c>
      <c r="C56" s="267"/>
      <c r="D56" s="202"/>
      <c r="E56" s="84" t="str">
        <f t="shared" si="4"/>
        <v/>
      </c>
      <c r="F56" s="78" t="str">
        <f t="shared" si="5"/>
        <v/>
      </c>
      <c r="G56" s="141"/>
      <c r="H56" s="266"/>
      <c r="I56" s="141"/>
      <c r="J56" s="258"/>
    </row>
    <row r="57" spans="1:10" s="119" customFormat="1" x14ac:dyDescent="0.3">
      <c r="A57" s="77" t="str">
        <f>IF(B57="","",MAX($A$38:A56)+1)</f>
        <v/>
      </c>
      <c r="B57" s="80" t="str">
        <f t="shared" si="3"/>
        <v/>
      </c>
      <c r="C57" s="267"/>
      <c r="D57" s="202"/>
      <c r="E57" s="84" t="str">
        <f t="shared" si="4"/>
        <v/>
      </c>
      <c r="F57" s="78" t="str">
        <f t="shared" si="5"/>
        <v/>
      </c>
      <c r="G57" s="144"/>
      <c r="H57" s="270"/>
      <c r="I57" s="144"/>
      <c r="J57" s="146"/>
    </row>
    <row r="58" spans="1:10" s="119" customFormat="1" x14ac:dyDescent="0.3">
      <c r="A58" s="77" t="str">
        <f>IF(B58="","",MAX($A$38:A57)+1)</f>
        <v/>
      </c>
      <c r="B58" s="80" t="str">
        <f t="shared" si="3"/>
        <v/>
      </c>
      <c r="C58" s="267"/>
      <c r="D58" s="202"/>
      <c r="E58" s="84" t="str">
        <f t="shared" si="4"/>
        <v/>
      </c>
      <c r="F58" s="80" t="str">
        <f t="shared" si="5"/>
        <v/>
      </c>
      <c r="G58" s="141"/>
      <c r="H58" s="266"/>
      <c r="I58" s="141"/>
      <c r="J58" s="258"/>
    </row>
    <row r="59" spans="1:10" s="119" customFormat="1" x14ac:dyDescent="0.3">
      <c r="A59" s="77" t="str">
        <f>IF(B59="","",MAX($A$38:A58)+1)</f>
        <v/>
      </c>
      <c r="B59" s="80" t="str">
        <f t="shared" si="3"/>
        <v/>
      </c>
      <c r="C59" s="267"/>
      <c r="D59" s="202"/>
      <c r="E59" s="84" t="str">
        <f t="shared" si="4"/>
        <v/>
      </c>
      <c r="F59" s="78" t="str">
        <f t="shared" si="5"/>
        <v/>
      </c>
      <c r="G59" s="144"/>
      <c r="H59" s="270"/>
      <c r="I59" s="144"/>
      <c r="J59" s="146"/>
    </row>
    <row r="60" spans="1:10" s="119" customFormat="1" x14ac:dyDescent="0.3">
      <c r="A60" s="77" t="str">
        <f>IF(B60="","",MAX($A$38:A59)+1)</f>
        <v/>
      </c>
      <c r="B60" s="80" t="str">
        <f t="shared" si="3"/>
        <v/>
      </c>
      <c r="C60" s="267"/>
      <c r="D60" s="202"/>
      <c r="E60" s="84" t="str">
        <f t="shared" si="4"/>
        <v/>
      </c>
      <c r="F60" s="78" t="str">
        <f t="shared" si="5"/>
        <v/>
      </c>
      <c r="G60" s="141"/>
      <c r="H60" s="266"/>
      <c r="I60" s="141"/>
      <c r="J60" s="258"/>
    </row>
    <row r="61" spans="1:10" s="119" customFormat="1" x14ac:dyDescent="0.3">
      <c r="A61" s="79" t="str">
        <f>IF(B61="","",MAX($A$38:A60)+1)</f>
        <v/>
      </c>
      <c r="B61" s="80" t="str">
        <f t="shared" si="3"/>
        <v/>
      </c>
      <c r="C61" s="267"/>
      <c r="D61" s="202"/>
      <c r="E61" s="84" t="str">
        <f t="shared" si="4"/>
        <v/>
      </c>
      <c r="F61" s="78" t="str">
        <f t="shared" si="5"/>
        <v/>
      </c>
      <c r="G61" s="144"/>
      <c r="H61" s="270"/>
      <c r="I61" s="144"/>
      <c r="J61" s="146"/>
    </row>
    <row r="62" spans="1:10" s="119" customFormat="1" x14ac:dyDescent="0.3">
      <c r="A62" s="79" t="str">
        <f>IF(B62="","",MAX($A$38:A61)+1)</f>
        <v/>
      </c>
      <c r="B62" s="80" t="str">
        <f t="shared" si="3"/>
        <v/>
      </c>
      <c r="C62" s="267"/>
      <c r="D62" s="202"/>
      <c r="E62" s="84" t="str">
        <f t="shared" si="4"/>
        <v/>
      </c>
      <c r="F62" s="78" t="str">
        <f t="shared" si="5"/>
        <v/>
      </c>
      <c r="G62" s="141"/>
      <c r="H62" s="266"/>
      <c r="I62" s="141"/>
      <c r="J62" s="258"/>
    </row>
    <row r="63" spans="1:10" s="119" customFormat="1" ht="14.4" thickBot="1" x14ac:dyDescent="0.35">
      <c r="A63" s="81" t="str">
        <f>IF(B63="","",MAX($A$38:A62)+1)</f>
        <v/>
      </c>
      <c r="B63" s="82" t="str">
        <f t="shared" si="3"/>
        <v/>
      </c>
      <c r="C63" s="132"/>
      <c r="D63" s="204"/>
      <c r="E63" s="459" t="str">
        <f t="shared" si="4"/>
        <v/>
      </c>
      <c r="F63" s="80" t="str">
        <f t="shared" si="5"/>
        <v/>
      </c>
      <c r="G63" s="182"/>
      <c r="H63" s="182"/>
      <c r="I63" s="182"/>
      <c r="J63" s="183"/>
    </row>
    <row r="64" spans="1:10" ht="30" customHeight="1" thickBot="1" x14ac:dyDescent="0.3">
      <c r="A64" s="670" t="s">
        <v>205</v>
      </c>
      <c r="B64" s="670"/>
      <c r="C64" s="124"/>
      <c r="D64" s="124"/>
      <c r="E64" s="125"/>
      <c r="F64" s="668">
        <f>SUM(F8:G33,F39:G63)</f>
        <v>0</v>
      </c>
      <c r="G64" s="669"/>
      <c r="H64" s="257">
        <f>SUM(H8:H33,H39:H63)</f>
        <v>0</v>
      </c>
      <c r="I64" s="125"/>
      <c r="J64" s="127"/>
    </row>
    <row r="65" spans="1:11" ht="15" customHeight="1" x14ac:dyDescent="0.25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</row>
    <row r="66" spans="1:11" ht="15" customHeight="1" x14ac:dyDescent="0.25">
      <c r="J66" s="117"/>
    </row>
    <row r="67" spans="1:11" ht="15" customHeight="1" x14ac:dyDescent="0.35">
      <c r="C67" s="88" t="s">
        <v>220</v>
      </c>
      <c r="E67" s="671" t="s">
        <v>195</v>
      </c>
      <c r="F67" s="671"/>
      <c r="G67" s="671"/>
      <c r="H67" s="671"/>
      <c r="I67" s="650" t="s">
        <v>222</v>
      </c>
      <c r="J67" s="650"/>
    </row>
    <row r="68" spans="1:11" ht="15" customHeight="1" x14ac:dyDescent="0.25">
      <c r="C68" s="116" t="s">
        <v>221</v>
      </c>
      <c r="I68" s="606" t="s">
        <v>194</v>
      </c>
      <c r="J68" s="651"/>
    </row>
    <row r="69" spans="1:11" ht="15" customHeight="1" x14ac:dyDescent="0.25">
      <c r="J69" s="117"/>
    </row>
    <row r="70" spans="1:11" ht="15" customHeight="1" x14ac:dyDescent="0.3">
      <c r="A70" s="586" t="s">
        <v>252</v>
      </c>
      <c r="B70" s="586"/>
      <c r="C70" s="586"/>
      <c r="D70" s="586"/>
      <c r="E70" s="586"/>
      <c r="F70" s="586"/>
      <c r="G70" s="586"/>
      <c r="H70" s="586"/>
      <c r="I70" s="586"/>
      <c r="J70" s="587"/>
    </row>
    <row r="71" spans="1:11" ht="4.95" customHeight="1" x14ac:dyDescent="0.25">
      <c r="J71" s="117"/>
    </row>
    <row r="72" spans="1:11" ht="18.45" customHeight="1" x14ac:dyDescent="0.35">
      <c r="A72" s="650" t="s">
        <v>224</v>
      </c>
      <c r="B72" s="650"/>
      <c r="C72" s="650"/>
      <c r="D72" s="650"/>
      <c r="E72" s="650"/>
      <c r="F72" s="650"/>
      <c r="G72" s="650"/>
      <c r="H72" s="650"/>
      <c r="I72" s="650"/>
      <c r="J72" s="650"/>
    </row>
    <row r="73" spans="1:11" ht="4.95" customHeight="1" thickBot="1" x14ac:dyDescent="0.3">
      <c r="J73" s="117"/>
    </row>
    <row r="74" spans="1:11" ht="19.95" customHeight="1" thickBot="1" x14ac:dyDescent="0.3">
      <c r="A74" s="654" t="s">
        <v>61</v>
      </c>
      <c r="B74" s="656" t="s">
        <v>213</v>
      </c>
      <c r="C74" s="658" t="s">
        <v>62</v>
      </c>
      <c r="D74" s="659"/>
      <c r="E74" s="659"/>
      <c r="F74" s="592" t="s">
        <v>216</v>
      </c>
      <c r="G74" s="663"/>
      <c r="H74" s="584"/>
      <c r="I74" s="599" t="s">
        <v>217</v>
      </c>
      <c r="J74" s="658" t="s">
        <v>218</v>
      </c>
    </row>
    <row r="75" spans="1:11" ht="19.95" customHeight="1" thickBot="1" x14ac:dyDescent="0.3">
      <c r="A75" s="655"/>
      <c r="B75" s="657"/>
      <c r="C75" s="660"/>
      <c r="D75" s="662"/>
      <c r="E75" s="662"/>
      <c r="F75" s="666" t="s">
        <v>214</v>
      </c>
      <c r="G75" s="667"/>
      <c r="H75" s="118" t="s">
        <v>215</v>
      </c>
      <c r="I75" s="600"/>
      <c r="J75" s="672"/>
    </row>
    <row r="76" spans="1:11" s="119" customFormat="1" x14ac:dyDescent="0.3">
      <c r="A76" s="75" t="str">
        <f>IF(B76="","",MAX($A$75:A75)+1)</f>
        <v/>
      </c>
      <c r="B76" s="193" t="str">
        <f>IF(C76="","",IF(ISERROR(VLOOKUP(C76,$C$153:$I$183,2,0)),"",VLOOKUP(C76,$C$153:$I$183,2,0)))</f>
        <v/>
      </c>
      <c r="E76" s="75" t="str">
        <f>IF(C76="","",IF(ISERROR(VLOOKUP(C76,$C$153:$I$183,3,0)),"",IF(VLOOKUP(C76,$C$153:$I$183,3,0)="","",VLOOKUP(C76,$C$153:$I$183,3,0))))</f>
        <v/>
      </c>
      <c r="F76" s="79" t="str">
        <f>IF(G76=0,IF(C76="","",IF(ISERROR(VLOOKUP(C76,$C$153:$I$183,2,0)),"",IF(D76=0,IF(VLOOKUP(C76,$C$153:$I$183,4,0)=0,VLOOKUP(C76,$C$153:$I$183,6,0),VLOOKUP(C76,$C$153:$I$183,4,0)),IF(VLOOKUP(C76,$C$153:$I$183,6,0)=0,D76*VLOOKUP(C76,$C$153:$I$183,4,0),IF(D76*VLOOKUP(C76,$C$153:$I$183,4,0)&gt;VLOOKUP(C76,$C$153:$I$183,6,0),VLOOKUP(C76,$C$153:$I$176,6,0),D76*VLOOKUP(C76,$C$153:$I$183,4,0)))))),"")</f>
        <v/>
      </c>
      <c r="G76" s="137"/>
      <c r="H76" s="262"/>
      <c r="I76" s="138"/>
      <c r="J76" s="139"/>
    </row>
    <row r="77" spans="1:11" s="119" customFormat="1" x14ac:dyDescent="0.3">
      <c r="A77" s="77" t="str">
        <f>IF(B77="","",MAX($A$75:A76)+1)</f>
        <v/>
      </c>
      <c r="B77" s="78" t="str">
        <f t="shared" ref="B77:B104" si="6">IF(C77="","",IF(ISERROR(VLOOKUP(C77,$C$153:$I$183,2,0)),"",VLOOKUP(C77,$C$153:$I$183,2,0)))</f>
        <v/>
      </c>
      <c r="C77" s="263"/>
      <c r="D77" s="263"/>
      <c r="E77" s="77" t="str">
        <f t="shared" ref="E77:E104" si="7">IF(C77="","",IF(ISERROR(VLOOKUP(C77,$C$153:$I$183,3,0)),"",IF(VLOOKUP(C77,$C$153:$I$183,3,0)="","",VLOOKUP(C77,$C$153:$I$183,3,0))))</f>
        <v/>
      </c>
      <c r="F77" s="79" t="str">
        <f t="shared" ref="F77:F104" si="8">IF(G77=0,IF(C77="","",IF(ISERROR(VLOOKUP(C77,$C$153:$I$183,2,0)),"",IF(D77=0,IF(VLOOKUP(C77,$C$153:$I$183,4,0)=0,VLOOKUP(C77,$C$153:$I$183,6,0),VLOOKUP(C77,$C$153:$I$183,4,0)),IF(VLOOKUP(C77,$C$153:$I$183,6,0)=0,D77*VLOOKUP(C77,$C$153:$I$183,4,0),IF(D77*VLOOKUP(C77,$C$153:$I$183,4,0)&gt;VLOOKUP(C77,$C$153:$I$183,6,0),VLOOKUP(C77,$C$153:$I$176,6,0),D77*VLOOKUP(C77,$C$153:$I$183,4,0)))))),"")</f>
        <v/>
      </c>
      <c r="G77" s="144"/>
      <c r="H77" s="270"/>
      <c r="I77" s="144"/>
      <c r="J77" s="146"/>
    </row>
    <row r="78" spans="1:11" s="119" customFormat="1" x14ac:dyDescent="0.3">
      <c r="A78" s="79" t="str">
        <f>IF(B78="","",MAX($A$75:A77)+1)</f>
        <v/>
      </c>
      <c r="B78" s="78" t="str">
        <f t="shared" si="6"/>
        <v/>
      </c>
      <c r="C78" s="263"/>
      <c r="D78" s="263"/>
      <c r="E78" s="77" t="str">
        <f t="shared" si="7"/>
        <v/>
      </c>
      <c r="F78" s="79" t="str">
        <f t="shared" si="8"/>
        <v/>
      </c>
      <c r="G78" s="141"/>
      <c r="H78" s="266"/>
      <c r="I78" s="141"/>
      <c r="J78" s="258"/>
    </row>
    <row r="79" spans="1:11" s="119" customFormat="1" x14ac:dyDescent="0.3">
      <c r="A79" s="77" t="str">
        <f>IF(B79="","",MAX($A$75:A78)+1)</f>
        <v/>
      </c>
      <c r="B79" s="78" t="str">
        <f t="shared" si="6"/>
        <v/>
      </c>
      <c r="C79" s="263"/>
      <c r="D79" s="263"/>
      <c r="E79" s="77" t="str">
        <f t="shared" si="7"/>
        <v/>
      </c>
      <c r="F79" s="79" t="str">
        <f t="shared" si="8"/>
        <v/>
      </c>
      <c r="G79" s="144"/>
      <c r="H79" s="270"/>
      <c r="I79" s="144"/>
      <c r="J79" s="146"/>
    </row>
    <row r="80" spans="1:11" s="119" customFormat="1" x14ac:dyDescent="0.3">
      <c r="A80" s="77" t="str">
        <f>IF(B80="","",MAX($A$75:A79)+1)</f>
        <v/>
      </c>
      <c r="B80" s="78" t="str">
        <f t="shared" si="6"/>
        <v/>
      </c>
      <c r="C80" s="263"/>
      <c r="D80" s="263"/>
      <c r="E80" s="77" t="str">
        <f t="shared" si="7"/>
        <v/>
      </c>
      <c r="F80" s="79" t="str">
        <f t="shared" si="8"/>
        <v/>
      </c>
      <c r="G80" s="141"/>
      <c r="H80" s="266"/>
      <c r="I80" s="141"/>
      <c r="J80" s="258"/>
    </row>
    <row r="81" spans="1:10" s="119" customFormat="1" x14ac:dyDescent="0.3">
      <c r="A81" s="79" t="str">
        <f>IF(B81="","",MAX($A$75:A80)+1)</f>
        <v/>
      </c>
      <c r="B81" s="78" t="str">
        <f t="shared" si="6"/>
        <v/>
      </c>
      <c r="C81" s="263"/>
      <c r="D81" s="263"/>
      <c r="E81" s="79" t="str">
        <f t="shared" si="7"/>
        <v/>
      </c>
      <c r="F81" s="79" t="str">
        <f t="shared" si="8"/>
        <v/>
      </c>
      <c r="G81" s="144"/>
      <c r="H81" s="270"/>
      <c r="I81" s="144"/>
      <c r="J81" s="146"/>
    </row>
    <row r="82" spans="1:10" s="119" customFormat="1" x14ac:dyDescent="0.3">
      <c r="A82" s="77" t="str">
        <f>IF(B82="","",MAX($A$75:A81)+1)</f>
        <v/>
      </c>
      <c r="B82" s="78" t="str">
        <f t="shared" si="6"/>
        <v/>
      </c>
      <c r="C82" s="263"/>
      <c r="D82" s="263"/>
      <c r="E82" s="77" t="str">
        <f t="shared" si="7"/>
        <v/>
      </c>
      <c r="F82" s="79" t="str">
        <f t="shared" si="8"/>
        <v/>
      </c>
      <c r="G82" s="141"/>
      <c r="H82" s="266"/>
      <c r="I82" s="141"/>
      <c r="J82" s="258"/>
    </row>
    <row r="83" spans="1:10" s="119" customFormat="1" x14ac:dyDescent="0.3">
      <c r="A83" s="79" t="str">
        <f>IF(B83="","",MAX($A$75:A82)+1)</f>
        <v/>
      </c>
      <c r="B83" s="78" t="str">
        <f t="shared" si="6"/>
        <v/>
      </c>
      <c r="C83" s="263"/>
      <c r="D83" s="263"/>
      <c r="E83" s="77" t="str">
        <f t="shared" si="7"/>
        <v/>
      </c>
      <c r="F83" s="79" t="str">
        <f t="shared" si="8"/>
        <v/>
      </c>
      <c r="G83" s="144"/>
      <c r="H83" s="270"/>
      <c r="I83" s="144"/>
      <c r="J83" s="146"/>
    </row>
    <row r="84" spans="1:10" s="119" customFormat="1" x14ac:dyDescent="0.3">
      <c r="A84" s="77" t="str">
        <f>IF(B84="","",MAX($A$75:A83)+1)</f>
        <v/>
      </c>
      <c r="B84" s="78" t="str">
        <f t="shared" si="6"/>
        <v/>
      </c>
      <c r="C84" s="265"/>
      <c r="D84" s="265"/>
      <c r="E84" s="77" t="str">
        <f t="shared" si="7"/>
        <v/>
      </c>
      <c r="F84" s="79" t="str">
        <f t="shared" si="8"/>
        <v/>
      </c>
      <c r="G84" s="141"/>
      <c r="H84" s="266"/>
      <c r="I84" s="141"/>
      <c r="J84" s="258"/>
    </row>
    <row r="85" spans="1:10" s="119" customFormat="1" x14ac:dyDescent="0.3">
      <c r="A85" s="79" t="str">
        <f>IF(B85="","",MAX($A$75:A84)+1)</f>
        <v/>
      </c>
      <c r="B85" s="80" t="str">
        <f t="shared" si="6"/>
        <v/>
      </c>
      <c r="C85" s="267"/>
      <c r="D85" s="267"/>
      <c r="E85" s="77" t="str">
        <f t="shared" si="7"/>
        <v/>
      </c>
      <c r="F85" s="79" t="str">
        <f t="shared" si="8"/>
        <v/>
      </c>
      <c r="G85" s="137"/>
      <c r="H85" s="262"/>
      <c r="I85" s="137"/>
      <c r="J85" s="139"/>
    </row>
    <row r="86" spans="1:10" s="119" customFormat="1" x14ac:dyDescent="0.3">
      <c r="A86" s="77" t="str">
        <f>IF(B86="","",MAX($A$75:A85)+1)</f>
        <v/>
      </c>
      <c r="B86" s="78" t="str">
        <f t="shared" si="6"/>
        <v/>
      </c>
      <c r="C86" s="267"/>
      <c r="D86" s="267"/>
      <c r="E86" s="77" t="str">
        <f t="shared" si="7"/>
        <v/>
      </c>
      <c r="F86" s="79" t="str">
        <f t="shared" si="8"/>
        <v/>
      </c>
      <c r="G86" s="144"/>
      <c r="H86" s="270"/>
      <c r="I86" s="144"/>
      <c r="J86" s="146"/>
    </row>
    <row r="87" spans="1:10" s="119" customFormat="1" x14ac:dyDescent="0.3">
      <c r="A87" s="79" t="str">
        <f>IF(B87="","",MAX($A$75:A86)+1)</f>
        <v/>
      </c>
      <c r="B87" s="78" t="str">
        <f t="shared" si="6"/>
        <v/>
      </c>
      <c r="C87" s="267"/>
      <c r="D87" s="267"/>
      <c r="E87" s="77" t="str">
        <f t="shared" si="7"/>
        <v/>
      </c>
      <c r="F87" s="79" t="str">
        <f t="shared" si="8"/>
        <v/>
      </c>
      <c r="G87" s="141"/>
      <c r="H87" s="266"/>
      <c r="I87" s="141"/>
      <c r="J87" s="258"/>
    </row>
    <row r="88" spans="1:10" s="119" customFormat="1" x14ac:dyDescent="0.3">
      <c r="A88" s="79" t="str">
        <f>IF(B88="","",MAX($A$75:A87)+1)</f>
        <v/>
      </c>
      <c r="B88" s="78" t="str">
        <f t="shared" si="6"/>
        <v/>
      </c>
      <c r="C88" s="269"/>
      <c r="D88" s="269"/>
      <c r="E88" s="77" t="str">
        <f t="shared" si="7"/>
        <v/>
      </c>
      <c r="F88" s="79" t="str">
        <f t="shared" si="8"/>
        <v/>
      </c>
      <c r="G88" s="144"/>
      <c r="H88" s="270"/>
      <c r="I88" s="144"/>
      <c r="J88" s="146"/>
    </row>
    <row r="89" spans="1:10" s="119" customFormat="1" x14ac:dyDescent="0.3">
      <c r="A89" s="79" t="str">
        <f>IF(B89="","",MAX($A$75:A88)+1)</f>
        <v/>
      </c>
      <c r="B89" s="78" t="str">
        <f t="shared" si="6"/>
        <v/>
      </c>
      <c r="C89" s="263"/>
      <c r="D89" s="263"/>
      <c r="E89" s="77" t="str">
        <f t="shared" si="7"/>
        <v/>
      </c>
      <c r="F89" s="79" t="str">
        <f t="shared" si="8"/>
        <v/>
      </c>
      <c r="G89" s="141"/>
      <c r="H89" s="266"/>
      <c r="I89" s="141"/>
      <c r="J89" s="258"/>
    </row>
    <row r="90" spans="1:10" s="119" customFormat="1" x14ac:dyDescent="0.3">
      <c r="A90" s="77" t="str">
        <f>IF(B90="","",MAX($A$75:A89)+1)</f>
        <v/>
      </c>
      <c r="B90" s="78" t="str">
        <f t="shared" si="6"/>
        <v/>
      </c>
      <c r="C90" s="265"/>
      <c r="D90" s="265"/>
      <c r="E90" s="79" t="str">
        <f t="shared" si="7"/>
        <v/>
      </c>
      <c r="F90" s="79" t="str">
        <f t="shared" si="8"/>
        <v/>
      </c>
      <c r="G90" s="150"/>
      <c r="H90" s="264"/>
      <c r="I90" s="150"/>
      <c r="J90" s="152"/>
    </row>
    <row r="91" spans="1:10" s="119" customFormat="1" x14ac:dyDescent="0.3">
      <c r="A91" s="77" t="str">
        <f>IF(B91="","",MAX($A$75:A90)+1)</f>
        <v/>
      </c>
      <c r="B91" s="78" t="str">
        <f t="shared" si="6"/>
        <v/>
      </c>
      <c r="C91" s="267"/>
      <c r="D91" s="267"/>
      <c r="E91" s="77" t="str">
        <f t="shared" si="7"/>
        <v/>
      </c>
      <c r="F91" s="79" t="str">
        <f t="shared" si="8"/>
        <v/>
      </c>
      <c r="G91" s="150"/>
      <c r="H91" s="264"/>
      <c r="I91" s="150"/>
      <c r="J91" s="152"/>
    </row>
    <row r="92" spans="1:10" s="119" customFormat="1" x14ac:dyDescent="0.3">
      <c r="A92" s="79" t="str">
        <f>IF(B92="","",MAX($A$75:A91)+1)</f>
        <v/>
      </c>
      <c r="B92" s="78" t="str">
        <f t="shared" si="6"/>
        <v/>
      </c>
      <c r="C92" s="269"/>
      <c r="D92" s="269"/>
      <c r="E92" s="79" t="str">
        <f t="shared" si="7"/>
        <v/>
      </c>
      <c r="F92" s="79" t="str">
        <f t="shared" si="8"/>
        <v/>
      </c>
      <c r="G92" s="150"/>
      <c r="H92" s="264"/>
      <c r="I92" s="150"/>
      <c r="J92" s="152"/>
    </row>
    <row r="93" spans="1:10" s="119" customFormat="1" x14ac:dyDescent="0.3">
      <c r="A93" s="77" t="str">
        <f>IF(B93="","",MAX($A$75:A92)+1)</f>
        <v/>
      </c>
      <c r="B93" s="78" t="str">
        <f t="shared" si="6"/>
        <v/>
      </c>
      <c r="C93" s="265"/>
      <c r="D93" s="265"/>
      <c r="E93" s="77" t="str">
        <f t="shared" si="7"/>
        <v/>
      </c>
      <c r="F93" s="79" t="str">
        <f t="shared" si="8"/>
        <v/>
      </c>
      <c r="G93" s="150"/>
      <c r="H93" s="264"/>
      <c r="I93" s="150"/>
      <c r="J93" s="152"/>
    </row>
    <row r="94" spans="1:10" s="119" customFormat="1" x14ac:dyDescent="0.3">
      <c r="A94" s="77" t="str">
        <f>IF(B94="","",MAX($A$75:A93)+1)</f>
        <v/>
      </c>
      <c r="B94" s="78" t="str">
        <f t="shared" si="6"/>
        <v/>
      </c>
      <c r="C94" s="267"/>
      <c r="D94" s="267"/>
      <c r="E94" s="77" t="str">
        <f t="shared" si="7"/>
        <v/>
      </c>
      <c r="F94" s="79" t="str">
        <f t="shared" si="8"/>
        <v/>
      </c>
      <c r="G94" s="150"/>
      <c r="H94" s="264"/>
      <c r="I94" s="150"/>
      <c r="J94" s="152"/>
    </row>
    <row r="95" spans="1:10" s="119" customFormat="1" x14ac:dyDescent="0.3">
      <c r="A95" s="79" t="str">
        <f>IF(B95="","",MAX($A$75:A94)+1)</f>
        <v/>
      </c>
      <c r="B95" s="78" t="str">
        <f t="shared" si="6"/>
        <v/>
      </c>
      <c r="C95" s="267"/>
      <c r="D95" s="267"/>
      <c r="E95" s="77" t="str">
        <f t="shared" si="7"/>
        <v/>
      </c>
      <c r="F95" s="79" t="str">
        <f t="shared" si="8"/>
        <v/>
      </c>
      <c r="G95" s="141"/>
      <c r="H95" s="266"/>
      <c r="I95" s="141"/>
      <c r="J95" s="258"/>
    </row>
    <row r="96" spans="1:10" s="119" customFormat="1" x14ac:dyDescent="0.3">
      <c r="A96" s="79" t="str">
        <f>IF(B96="","",MAX($A$75:A95)+1)</f>
        <v/>
      </c>
      <c r="B96" s="78" t="str">
        <f t="shared" si="6"/>
        <v/>
      </c>
      <c r="C96" s="269"/>
      <c r="D96" s="269"/>
      <c r="E96" s="77" t="str">
        <f t="shared" si="7"/>
        <v/>
      </c>
      <c r="F96" s="79" t="str">
        <f t="shared" si="8"/>
        <v/>
      </c>
      <c r="G96" s="144"/>
      <c r="H96" s="270"/>
      <c r="I96" s="144"/>
      <c r="J96" s="146"/>
    </row>
    <row r="97" spans="1:10" s="119" customFormat="1" x14ac:dyDescent="0.3">
      <c r="A97" s="79" t="str">
        <f>IF(B97="","",MAX($A$75:A96)+1)</f>
        <v/>
      </c>
      <c r="B97" s="78" t="str">
        <f t="shared" si="6"/>
        <v/>
      </c>
      <c r="C97" s="265"/>
      <c r="D97" s="265"/>
      <c r="E97" s="79" t="str">
        <f t="shared" si="7"/>
        <v/>
      </c>
      <c r="F97" s="79" t="str">
        <f t="shared" si="8"/>
        <v/>
      </c>
      <c r="G97" s="141"/>
      <c r="H97" s="266"/>
      <c r="I97" s="141"/>
      <c r="J97" s="258"/>
    </row>
    <row r="98" spans="1:10" s="119" customFormat="1" x14ac:dyDescent="0.3">
      <c r="A98" s="77" t="str">
        <f>IF(B98="","",MAX($A$75:A97)+1)</f>
        <v/>
      </c>
      <c r="B98" s="78" t="str">
        <f t="shared" si="6"/>
        <v/>
      </c>
      <c r="C98" s="267"/>
      <c r="D98" s="267"/>
      <c r="E98" s="77" t="str">
        <f t="shared" si="7"/>
        <v/>
      </c>
      <c r="F98" s="79" t="str">
        <f t="shared" si="8"/>
        <v/>
      </c>
      <c r="G98" s="137"/>
      <c r="H98" s="262"/>
      <c r="I98" s="137"/>
      <c r="J98" s="139"/>
    </row>
    <row r="99" spans="1:10" s="119" customFormat="1" x14ac:dyDescent="0.3">
      <c r="A99" s="79" t="str">
        <f>IF(B99="","",MAX($A$75:A98)+1)</f>
        <v/>
      </c>
      <c r="B99" s="78" t="str">
        <f t="shared" si="6"/>
        <v/>
      </c>
      <c r="C99" s="267"/>
      <c r="D99" s="267"/>
      <c r="E99" s="77" t="str">
        <f t="shared" si="7"/>
        <v/>
      </c>
      <c r="F99" s="79" t="str">
        <f t="shared" si="8"/>
        <v/>
      </c>
      <c r="G99" s="137"/>
      <c r="H99" s="262"/>
      <c r="I99" s="137"/>
      <c r="J99" s="139"/>
    </row>
    <row r="100" spans="1:10" s="119" customFormat="1" x14ac:dyDescent="0.3">
      <c r="A100" s="79" t="str">
        <f>IF(B100="","",MAX($A$75:A99)+1)</f>
        <v/>
      </c>
      <c r="B100" s="78" t="str">
        <f t="shared" si="6"/>
        <v/>
      </c>
      <c r="C100" s="267"/>
      <c r="D100" s="267"/>
      <c r="E100" s="77" t="str">
        <f t="shared" si="7"/>
        <v/>
      </c>
      <c r="F100" s="79" t="str">
        <f t="shared" si="8"/>
        <v/>
      </c>
      <c r="G100" s="137"/>
      <c r="H100" s="262"/>
      <c r="I100" s="137"/>
      <c r="J100" s="139"/>
    </row>
    <row r="101" spans="1:10" s="119" customFormat="1" x14ac:dyDescent="0.3">
      <c r="A101" s="79" t="str">
        <f>IF(B101="","",MAX($A$75:A100)+1)</f>
        <v/>
      </c>
      <c r="B101" s="78" t="str">
        <f t="shared" si="6"/>
        <v/>
      </c>
      <c r="C101" s="269"/>
      <c r="D101" s="269"/>
      <c r="E101" s="79" t="str">
        <f t="shared" si="7"/>
        <v/>
      </c>
      <c r="F101" s="79" t="str">
        <f t="shared" si="8"/>
        <v/>
      </c>
      <c r="G101" s="144"/>
      <c r="H101" s="270"/>
      <c r="I101" s="144"/>
      <c r="J101" s="153"/>
    </row>
    <row r="102" spans="1:10" s="119" customFormat="1" x14ac:dyDescent="0.3">
      <c r="A102" s="79" t="str">
        <f>IF(B102="","",MAX($A$75:A101)+1)</f>
        <v/>
      </c>
      <c r="B102" s="78" t="str">
        <f t="shared" si="6"/>
        <v/>
      </c>
      <c r="C102" s="265"/>
      <c r="D102" s="265"/>
      <c r="E102" s="77" t="str">
        <f t="shared" si="7"/>
        <v/>
      </c>
      <c r="F102" s="79" t="str">
        <f t="shared" si="8"/>
        <v/>
      </c>
      <c r="G102" s="266"/>
      <c r="H102" s="266"/>
      <c r="I102" s="266"/>
      <c r="J102" s="258"/>
    </row>
    <row r="103" spans="1:10" s="119" customFormat="1" x14ac:dyDescent="0.3">
      <c r="A103" s="79" t="str">
        <f>IF(B103="","",MAX($A$75:A102)+1)</f>
        <v/>
      </c>
      <c r="B103" s="78" t="str">
        <f t="shared" si="6"/>
        <v/>
      </c>
      <c r="C103" s="267"/>
      <c r="D103" s="267"/>
      <c r="E103" s="77" t="str">
        <f t="shared" si="7"/>
        <v/>
      </c>
      <c r="F103" s="79" t="str">
        <f t="shared" si="8"/>
        <v/>
      </c>
      <c r="G103" s="270"/>
      <c r="H103" s="270"/>
      <c r="I103" s="270"/>
      <c r="J103" s="146"/>
    </row>
    <row r="104" spans="1:10" s="119" customFormat="1" ht="14.4" thickBot="1" x14ac:dyDescent="0.35">
      <c r="A104" s="206" t="str">
        <f>IF(B104="","",MAX($A$75:A103)+1)</f>
        <v/>
      </c>
      <c r="B104" s="82" t="str">
        <f t="shared" si="6"/>
        <v/>
      </c>
      <c r="C104" s="132"/>
      <c r="D104" s="132"/>
      <c r="E104" s="81" t="str">
        <f t="shared" si="7"/>
        <v/>
      </c>
      <c r="F104" s="81" t="str">
        <f t="shared" si="8"/>
        <v/>
      </c>
      <c r="G104" s="156"/>
      <c r="H104" s="157"/>
      <c r="I104" s="157"/>
      <c r="J104" s="260"/>
    </row>
    <row r="105" spans="1:10" x14ac:dyDescent="0.25">
      <c r="A105" s="131"/>
      <c r="B105" s="131"/>
      <c r="E105" s="131"/>
      <c r="F105" s="131"/>
      <c r="J105" s="117"/>
    </row>
    <row r="106" spans="1:10" ht="14.4" x14ac:dyDescent="0.3">
      <c r="A106" s="586" t="s">
        <v>253</v>
      </c>
      <c r="B106" s="586"/>
      <c r="C106" s="586"/>
      <c r="D106" s="586"/>
      <c r="E106" s="586"/>
      <c r="F106" s="586"/>
      <c r="G106" s="586"/>
      <c r="H106" s="586"/>
      <c r="I106" s="586"/>
      <c r="J106" s="587"/>
    </row>
    <row r="107" spans="1:10" ht="4.95" customHeight="1" thickBot="1" x14ac:dyDescent="0.3">
      <c r="J107" s="117"/>
    </row>
    <row r="108" spans="1:10" ht="19.95" customHeight="1" thickBot="1" x14ac:dyDescent="0.3">
      <c r="A108" s="654" t="s">
        <v>61</v>
      </c>
      <c r="B108" s="656" t="s">
        <v>213</v>
      </c>
      <c r="C108" s="658" t="s">
        <v>62</v>
      </c>
      <c r="D108" s="659"/>
      <c r="E108" s="659"/>
      <c r="F108" s="592" t="s">
        <v>216</v>
      </c>
      <c r="G108" s="663"/>
      <c r="H108" s="584"/>
      <c r="I108" s="599" t="s">
        <v>217</v>
      </c>
      <c r="J108" s="659" t="s">
        <v>218</v>
      </c>
    </row>
    <row r="109" spans="1:10" ht="19.95" customHeight="1" thickBot="1" x14ac:dyDescent="0.3">
      <c r="A109" s="655"/>
      <c r="B109" s="657"/>
      <c r="C109" s="660"/>
      <c r="D109" s="661"/>
      <c r="E109" s="662"/>
      <c r="F109" s="666" t="s">
        <v>214</v>
      </c>
      <c r="G109" s="667"/>
      <c r="H109" s="118" t="s">
        <v>215</v>
      </c>
      <c r="I109" s="664"/>
      <c r="J109" s="665"/>
    </row>
    <row r="110" spans="1:10" s="119" customFormat="1" x14ac:dyDescent="0.3">
      <c r="A110" s="75" t="str">
        <f>IF(B110="","",MAX($A$109:A109)+1)</f>
        <v/>
      </c>
      <c r="B110" s="193" t="str">
        <f>IF(C110="","",IF(ISERROR(VLOOKUP(C110,$C$153:$I$183,2,0)),"",VLOOKUP(C110,$C$153:$I$183,2,0)))</f>
        <v/>
      </c>
      <c r="D110" s="194"/>
      <c r="E110" s="83" t="str">
        <f>IF(C110="","",IF(ISERROR(VLOOKUP(C110,$C$153:$I$183,3,0)),"",IF(VLOOKUP(C110,$C$153:$I$183,3,0)="","",VLOOKUP(C110,$C$153:$I$183,3,0))))</f>
        <v/>
      </c>
      <c r="F110" s="193" t="str">
        <f>IF(G110=0,IF(C110="","",IF(ISERROR(VLOOKUP(C110,$C$153:$I$183,2,0)),"",IF(D110=0,IF(VLOOKUP(C110,$C$153:$I$183,4,0)=0,VLOOKUP(C110,$C$153:$I$183,6,0),VLOOKUP(C110,$C$153:$I$183,4,0)),IF(VLOOKUP(C110,$C$153:$I$183,6,0)=0,D110*VLOOKUP(C110,$C$153:$I$183,4,0),IF(D110*VLOOKUP(C110,$C$153:$I$183,4,0)&gt;VLOOKUP(C110,$C$153:$I$183,6,0),VLOOKUP(C110,$C$153:$I$183,6,0),D110*VLOOKUP(C110,$C$153:$I$183,4,0)))))),"")</f>
        <v/>
      </c>
      <c r="G110" s="138"/>
      <c r="H110" s="133"/>
      <c r="I110" s="138"/>
      <c r="J110" s="259"/>
    </row>
    <row r="111" spans="1:10" s="119" customFormat="1" x14ac:dyDescent="0.3">
      <c r="A111" s="77" t="str">
        <f>IF(B111="","",MAX($A$109:A110)+1)</f>
        <v/>
      </c>
      <c r="B111" s="80" t="str">
        <f t="shared" ref="B111:B132" si="9">IF(C111="","",IF(ISERROR(VLOOKUP(C111,$C$153:$I$183,2,0)),"",VLOOKUP(C111,$C$153:$I$183,2,0)))</f>
        <v/>
      </c>
      <c r="C111" s="263"/>
      <c r="D111" s="443"/>
      <c r="E111" s="84" t="str">
        <f t="shared" ref="E111:E132" si="10">IF(C111="","",IF(ISERROR(VLOOKUP(C111,$C$153:$I$183,3,0)),"",IF(VLOOKUP(C111,$C$153:$I$183,3,0)="","",VLOOKUP(C111,$C$153:$I$183,3,0))))</f>
        <v/>
      </c>
      <c r="F111" s="78" t="str">
        <f t="shared" ref="F111:F132" si="11">IF(G111=0,IF(C111="","",IF(ISERROR(VLOOKUP(C111,$C$153:$I$183,2,0)),"",IF(D111=0,IF(VLOOKUP(C111,$C$153:$I$183,4,0)=0,VLOOKUP(C111,$C$153:$I$183,6,0),VLOOKUP(C111,$C$153:$I$183,4,0)),IF(VLOOKUP(C111,$C$153:$I$183,6,0)=0,D111*VLOOKUP(C111,$C$153:$I$183,4,0),IF(D111*VLOOKUP(C111,$C$153:$I$183,4,0)&gt;VLOOKUP(C111,$C$153:$I$183,6,0),VLOOKUP(C111,$C$153:$I$183,6,0),D111*VLOOKUP(C111,$C$153:$I$183,4,0)))))),"")</f>
        <v/>
      </c>
      <c r="G111" s="141"/>
      <c r="H111" s="266"/>
      <c r="I111" s="141"/>
      <c r="J111" s="258"/>
    </row>
    <row r="112" spans="1:10" s="119" customFormat="1" x14ac:dyDescent="0.3">
      <c r="A112" s="77" t="str">
        <f>IF(B112="","",MAX($A$109:A111)+1)</f>
        <v/>
      </c>
      <c r="B112" s="78" t="str">
        <f t="shared" si="9"/>
        <v/>
      </c>
      <c r="C112" s="263"/>
      <c r="D112" s="443"/>
      <c r="E112" s="84" t="str">
        <f t="shared" si="10"/>
        <v/>
      </c>
      <c r="F112" s="80" t="str">
        <f t="shared" si="11"/>
        <v/>
      </c>
      <c r="G112" s="141"/>
      <c r="H112" s="266"/>
      <c r="I112" s="141"/>
      <c r="J112" s="258"/>
    </row>
    <row r="113" spans="1:10" s="119" customFormat="1" x14ac:dyDescent="0.3">
      <c r="A113" s="77" t="str">
        <f>IF(B113="","",MAX($A$109:A112)+1)</f>
        <v/>
      </c>
      <c r="B113" s="78" t="str">
        <f t="shared" si="9"/>
        <v/>
      </c>
      <c r="C113" s="263"/>
      <c r="D113" s="443"/>
      <c r="E113" s="85" t="str">
        <f t="shared" si="10"/>
        <v/>
      </c>
      <c r="F113" s="78" t="str">
        <f t="shared" si="11"/>
        <v/>
      </c>
      <c r="G113" s="141"/>
      <c r="H113" s="266"/>
      <c r="I113" s="141"/>
      <c r="J113" s="258"/>
    </row>
    <row r="114" spans="1:10" s="119" customFormat="1" x14ac:dyDescent="0.3">
      <c r="A114" s="77" t="str">
        <f>IF(B114="","",MAX($A$109:A113)+1)</f>
        <v/>
      </c>
      <c r="B114" s="78" t="str">
        <f t="shared" si="9"/>
        <v/>
      </c>
      <c r="C114" s="263"/>
      <c r="D114" s="443"/>
      <c r="E114" s="85" t="str">
        <f t="shared" si="10"/>
        <v/>
      </c>
      <c r="F114" s="78" t="str">
        <f t="shared" si="11"/>
        <v/>
      </c>
      <c r="G114" s="141"/>
      <c r="H114" s="266"/>
      <c r="I114" s="141"/>
      <c r="J114" s="258"/>
    </row>
    <row r="115" spans="1:10" s="119" customFormat="1" x14ac:dyDescent="0.3">
      <c r="A115" s="77" t="str">
        <f>IF(B115="","",MAX($A$109:A114)+1)</f>
        <v/>
      </c>
      <c r="B115" s="80" t="str">
        <f t="shared" si="9"/>
        <v/>
      </c>
      <c r="C115" s="263"/>
      <c r="D115" s="443"/>
      <c r="E115" s="84" t="str">
        <f t="shared" si="10"/>
        <v/>
      </c>
      <c r="F115" s="78" t="str">
        <f t="shared" si="11"/>
        <v/>
      </c>
      <c r="G115" s="141"/>
      <c r="H115" s="266"/>
      <c r="I115" s="141"/>
      <c r="J115" s="258"/>
    </row>
    <row r="116" spans="1:10" s="119" customFormat="1" x14ac:dyDescent="0.3">
      <c r="A116" s="79" t="str">
        <f>IF(B116="","",MAX($A$109:A115)+1)</f>
        <v/>
      </c>
      <c r="B116" s="78" t="str">
        <f t="shared" si="9"/>
        <v/>
      </c>
      <c r="C116" s="263"/>
      <c r="D116" s="443"/>
      <c r="E116" s="84" t="str">
        <f t="shared" si="10"/>
        <v/>
      </c>
      <c r="F116" s="80" t="str">
        <f t="shared" si="11"/>
        <v/>
      </c>
      <c r="G116" s="141"/>
      <c r="H116" s="266"/>
      <c r="I116" s="141"/>
      <c r="J116" s="258"/>
    </row>
    <row r="117" spans="1:10" s="119" customFormat="1" x14ac:dyDescent="0.3">
      <c r="A117" s="77" t="str">
        <f>IF(B117="","",MAX($A$109:A116)+1)</f>
        <v/>
      </c>
      <c r="B117" s="78" t="str">
        <f t="shared" si="9"/>
        <v/>
      </c>
      <c r="C117" s="263"/>
      <c r="D117" s="443"/>
      <c r="E117" s="84" t="str">
        <f t="shared" si="10"/>
        <v/>
      </c>
      <c r="F117" s="80" t="str">
        <f t="shared" si="11"/>
        <v/>
      </c>
      <c r="G117" s="137"/>
      <c r="H117" s="262"/>
      <c r="I117" s="137"/>
      <c r="J117" s="139"/>
    </row>
    <row r="118" spans="1:10" s="119" customFormat="1" x14ac:dyDescent="0.3">
      <c r="A118" s="77" t="str">
        <f>IF(B118="","",MAX($A$109:A117)+1)</f>
        <v/>
      </c>
      <c r="B118" s="80" t="str">
        <f t="shared" si="9"/>
        <v/>
      </c>
      <c r="C118" s="263"/>
      <c r="D118" s="443"/>
      <c r="E118" s="84" t="str">
        <f t="shared" si="10"/>
        <v/>
      </c>
      <c r="F118" s="78" t="str">
        <f t="shared" si="11"/>
        <v/>
      </c>
      <c r="G118" s="144"/>
      <c r="H118" s="270"/>
      <c r="I118" s="144"/>
      <c r="J118" s="146"/>
    </row>
    <row r="119" spans="1:10" s="119" customFormat="1" x14ac:dyDescent="0.3">
      <c r="A119" s="77" t="str">
        <f>IF(B119="","",MAX($A$109:A118)+1)</f>
        <v/>
      </c>
      <c r="B119" s="78" t="str">
        <f t="shared" si="9"/>
        <v/>
      </c>
      <c r="C119" s="263"/>
      <c r="D119" s="443"/>
      <c r="E119" s="84" t="str">
        <f t="shared" si="10"/>
        <v/>
      </c>
      <c r="F119" s="78" t="str">
        <f t="shared" si="11"/>
        <v/>
      </c>
      <c r="G119" s="141"/>
      <c r="H119" s="266"/>
      <c r="I119" s="141"/>
      <c r="J119" s="258"/>
    </row>
    <row r="120" spans="1:10" s="119" customFormat="1" x14ac:dyDescent="0.3">
      <c r="A120" s="79" t="str">
        <f>IF(B120="","",MAX($A$109:A119)+1)</f>
        <v/>
      </c>
      <c r="B120" s="78" t="str">
        <f t="shared" si="9"/>
        <v/>
      </c>
      <c r="C120" s="263"/>
      <c r="D120" s="443"/>
      <c r="E120" s="84" t="str">
        <f t="shared" si="10"/>
        <v/>
      </c>
      <c r="F120" s="78" t="str">
        <f t="shared" si="11"/>
        <v/>
      </c>
      <c r="G120" s="141"/>
      <c r="H120" s="266"/>
      <c r="I120" s="141"/>
      <c r="J120" s="258"/>
    </row>
    <row r="121" spans="1:10" s="119" customFormat="1" x14ac:dyDescent="0.3">
      <c r="A121" s="77" t="str">
        <f>IF(B121="","",MAX($A$109:A120)+1)</f>
        <v/>
      </c>
      <c r="B121" s="78" t="str">
        <f t="shared" si="9"/>
        <v/>
      </c>
      <c r="C121" s="263"/>
      <c r="D121" s="443"/>
      <c r="E121" s="84" t="str">
        <f t="shared" si="10"/>
        <v/>
      </c>
      <c r="F121" s="78" t="str">
        <f t="shared" si="11"/>
        <v/>
      </c>
      <c r="G121" s="141"/>
      <c r="H121" s="266"/>
      <c r="I121" s="141"/>
      <c r="J121" s="258"/>
    </row>
    <row r="122" spans="1:10" s="119" customFormat="1" x14ac:dyDescent="0.3">
      <c r="A122" s="79" t="str">
        <f>IF(B122="","",MAX($A$109:A121)+1)</f>
        <v/>
      </c>
      <c r="B122" s="78" t="str">
        <f t="shared" si="9"/>
        <v/>
      </c>
      <c r="C122" s="265"/>
      <c r="D122" s="198"/>
      <c r="E122" s="84" t="str">
        <f t="shared" si="10"/>
        <v/>
      </c>
      <c r="F122" s="78" t="str">
        <f t="shared" si="11"/>
        <v/>
      </c>
      <c r="G122" s="144"/>
      <c r="H122" s="270"/>
      <c r="I122" s="144"/>
      <c r="J122" s="146"/>
    </row>
    <row r="123" spans="1:10" s="119" customFormat="1" x14ac:dyDescent="0.3">
      <c r="A123" s="79" t="str">
        <f>IF(B123="","",MAX($A$109:A122)+1)</f>
        <v/>
      </c>
      <c r="B123" s="78" t="str">
        <f t="shared" si="9"/>
        <v/>
      </c>
      <c r="C123" s="267"/>
      <c r="D123" s="202"/>
      <c r="E123" s="84" t="str">
        <f t="shared" si="10"/>
        <v/>
      </c>
      <c r="F123" s="78" t="str">
        <f t="shared" si="11"/>
        <v/>
      </c>
      <c r="G123" s="141"/>
      <c r="H123" s="266"/>
      <c r="I123" s="141"/>
      <c r="J123" s="258"/>
    </row>
    <row r="124" spans="1:10" s="119" customFormat="1" x14ac:dyDescent="0.3">
      <c r="A124" s="77" t="str">
        <f>IF(B124="","",MAX($A$109:A123)+1)</f>
        <v/>
      </c>
      <c r="B124" s="78" t="str">
        <f t="shared" si="9"/>
        <v/>
      </c>
      <c r="C124" s="267"/>
      <c r="D124" s="202"/>
      <c r="E124" s="84" t="str">
        <f t="shared" si="10"/>
        <v/>
      </c>
      <c r="F124" s="78" t="str">
        <f t="shared" si="11"/>
        <v/>
      </c>
      <c r="G124" s="144"/>
      <c r="H124" s="270"/>
      <c r="I124" s="144"/>
      <c r="J124" s="146"/>
    </row>
    <row r="125" spans="1:10" s="119" customFormat="1" x14ac:dyDescent="0.3">
      <c r="A125" s="79" t="str">
        <f>IF(B125="","",MAX($A$109:A124)+1)</f>
        <v/>
      </c>
      <c r="B125" s="78" t="str">
        <f t="shared" si="9"/>
        <v/>
      </c>
      <c r="C125" s="267"/>
      <c r="D125" s="202"/>
      <c r="E125" s="84" t="str">
        <f t="shared" si="10"/>
        <v/>
      </c>
      <c r="F125" s="78" t="str">
        <f t="shared" si="11"/>
        <v/>
      </c>
      <c r="G125" s="141"/>
      <c r="H125" s="266"/>
      <c r="I125" s="141"/>
      <c r="J125" s="258"/>
    </row>
    <row r="126" spans="1:10" s="119" customFormat="1" x14ac:dyDescent="0.3">
      <c r="A126" s="77" t="str">
        <f>IF(B126="","",MAX($A$109:A125)+1)</f>
        <v/>
      </c>
      <c r="B126" s="78" t="str">
        <f t="shared" si="9"/>
        <v/>
      </c>
      <c r="C126" s="267"/>
      <c r="D126" s="202"/>
      <c r="E126" s="84" t="str">
        <f t="shared" si="10"/>
        <v/>
      </c>
      <c r="F126" s="78" t="str">
        <f t="shared" si="11"/>
        <v/>
      </c>
      <c r="G126" s="144"/>
      <c r="H126" s="270"/>
      <c r="I126" s="144"/>
      <c r="J126" s="146"/>
    </row>
    <row r="127" spans="1:10" s="119" customFormat="1" x14ac:dyDescent="0.3">
      <c r="A127" s="79" t="str">
        <f>IF(B127="","",MAX($A$109:A126)+1)</f>
        <v/>
      </c>
      <c r="B127" s="78" t="str">
        <f t="shared" si="9"/>
        <v/>
      </c>
      <c r="C127" s="267"/>
      <c r="D127" s="202"/>
      <c r="E127" s="84" t="str">
        <f t="shared" si="10"/>
        <v/>
      </c>
      <c r="F127" s="78" t="str">
        <f t="shared" si="11"/>
        <v/>
      </c>
      <c r="G127" s="141"/>
      <c r="H127" s="266"/>
      <c r="I127" s="141"/>
      <c r="J127" s="258"/>
    </row>
    <row r="128" spans="1:10" s="119" customFormat="1" x14ac:dyDescent="0.3">
      <c r="A128" s="79" t="str">
        <f>IF(B128="","",MAX($A$109:A127)+1)</f>
        <v/>
      </c>
      <c r="B128" s="78" t="str">
        <f t="shared" si="9"/>
        <v/>
      </c>
      <c r="C128" s="267"/>
      <c r="D128" s="202"/>
      <c r="E128" s="84" t="str">
        <f t="shared" si="10"/>
        <v/>
      </c>
      <c r="F128" s="78" t="str">
        <f t="shared" si="11"/>
        <v/>
      </c>
      <c r="G128" s="144"/>
      <c r="H128" s="270"/>
      <c r="I128" s="144"/>
      <c r="J128" s="146"/>
    </row>
    <row r="129" spans="1:10" s="119" customFormat="1" x14ac:dyDescent="0.3">
      <c r="A129" s="77" t="str">
        <f>IF(B129="","",MAX($A$109:A128)+1)</f>
        <v/>
      </c>
      <c r="B129" s="78" t="str">
        <f t="shared" si="9"/>
        <v/>
      </c>
      <c r="C129" s="267"/>
      <c r="D129" s="202"/>
      <c r="E129" s="84" t="str">
        <f t="shared" si="10"/>
        <v/>
      </c>
      <c r="F129" s="78" t="str">
        <f t="shared" si="11"/>
        <v/>
      </c>
      <c r="G129" s="141"/>
      <c r="H129" s="266"/>
      <c r="I129" s="141"/>
      <c r="J129" s="258"/>
    </row>
    <row r="130" spans="1:10" s="119" customFormat="1" x14ac:dyDescent="0.3">
      <c r="A130" s="77" t="str">
        <f>IF(B130="","",MAX($A$109:A129)+1)</f>
        <v/>
      </c>
      <c r="B130" s="78" t="str">
        <f t="shared" si="9"/>
        <v/>
      </c>
      <c r="C130" s="267"/>
      <c r="D130" s="202"/>
      <c r="E130" s="84" t="str">
        <f t="shared" si="10"/>
        <v/>
      </c>
      <c r="F130" s="78" t="str">
        <f t="shared" si="11"/>
        <v/>
      </c>
      <c r="G130" s="144"/>
      <c r="H130" s="270"/>
      <c r="I130" s="144"/>
      <c r="J130" s="146"/>
    </row>
    <row r="131" spans="1:10" s="119" customFormat="1" x14ac:dyDescent="0.3">
      <c r="A131" s="79" t="str">
        <f>IF(B131="","",MAX($A$109:A130)+1)</f>
        <v/>
      </c>
      <c r="B131" s="78" t="str">
        <f t="shared" si="9"/>
        <v/>
      </c>
      <c r="C131" s="267"/>
      <c r="D131" s="202"/>
      <c r="E131" s="84" t="str">
        <f t="shared" si="10"/>
        <v/>
      </c>
      <c r="F131" s="78" t="str">
        <f t="shared" si="11"/>
        <v/>
      </c>
      <c r="G131" s="141"/>
      <c r="H131" s="266"/>
      <c r="I131" s="141"/>
      <c r="J131" s="258"/>
    </row>
    <row r="132" spans="1:10" s="119" customFormat="1" ht="14.4" thickBot="1" x14ac:dyDescent="0.35">
      <c r="A132" s="81" t="str">
        <f>IF(B132="","",MAX($A$109:A131)+1)</f>
        <v/>
      </c>
      <c r="B132" s="82" t="str">
        <f t="shared" si="9"/>
        <v/>
      </c>
      <c r="C132" s="267"/>
      <c r="D132" s="202"/>
      <c r="E132" s="459" t="str">
        <f t="shared" si="10"/>
        <v/>
      </c>
      <c r="F132" s="206" t="str">
        <f t="shared" si="11"/>
        <v/>
      </c>
      <c r="G132" s="144"/>
      <c r="H132" s="270"/>
      <c r="I132" s="144"/>
      <c r="J132" s="146"/>
    </row>
    <row r="133" spans="1:10" ht="30" customHeight="1" thickBot="1" x14ac:dyDescent="0.3">
      <c r="A133" s="670" t="s">
        <v>205</v>
      </c>
      <c r="B133" s="670"/>
      <c r="C133" s="124"/>
      <c r="D133" s="125"/>
      <c r="E133" s="126"/>
      <c r="F133" s="668">
        <f>SUM(F76:G104,F110:G132)</f>
        <v>0</v>
      </c>
      <c r="G133" s="669"/>
      <c r="H133" s="244">
        <f>SUM(H76:H104,H110:H132)</f>
        <v>0</v>
      </c>
      <c r="I133" s="125"/>
      <c r="J133" s="127"/>
    </row>
    <row r="134" spans="1:10" ht="30" customHeight="1" thickBot="1" x14ac:dyDescent="0.3">
      <c r="A134" s="652" t="s">
        <v>66</v>
      </c>
      <c r="B134" s="653"/>
      <c r="C134" s="125"/>
      <c r="D134" s="126"/>
      <c r="E134" s="125"/>
      <c r="F134" s="668">
        <f>SUM(F8:G33,F39:G63,F76:G104,F110:G132)</f>
        <v>0</v>
      </c>
      <c r="G134" s="669"/>
      <c r="H134" s="244">
        <f>SUM(H64,H133)</f>
        <v>0</v>
      </c>
      <c r="I134" s="125"/>
      <c r="J134" s="126"/>
    </row>
    <row r="135" spans="1:10" ht="15" customHeight="1" x14ac:dyDescent="0.25">
      <c r="J135" s="117"/>
    </row>
    <row r="136" spans="1:10" ht="15" customHeight="1" x14ac:dyDescent="0.35">
      <c r="C136" s="88" t="s">
        <v>220</v>
      </c>
      <c r="E136" s="671" t="s">
        <v>195</v>
      </c>
      <c r="F136" s="671"/>
      <c r="G136" s="671"/>
      <c r="H136" s="671"/>
      <c r="I136" s="650" t="s">
        <v>222</v>
      </c>
      <c r="J136" s="650"/>
    </row>
    <row r="137" spans="1:10" ht="15" customHeight="1" x14ac:dyDescent="0.25">
      <c r="C137" s="116" t="s">
        <v>221</v>
      </c>
      <c r="I137" s="606" t="s">
        <v>194</v>
      </c>
      <c r="J137" s="651"/>
    </row>
    <row r="138" spans="1:10" ht="15" customHeight="1" x14ac:dyDescent="0.25">
      <c r="A138" s="159"/>
      <c r="B138" s="159"/>
      <c r="C138" s="159"/>
      <c r="D138" s="159"/>
      <c r="E138" s="159"/>
      <c r="F138" s="159"/>
      <c r="G138" s="159"/>
      <c r="H138" s="159"/>
      <c r="I138" s="159"/>
      <c r="J138" s="121"/>
    </row>
    <row r="148" spans="2:8" ht="84" customHeight="1" x14ac:dyDescent="0.25"/>
    <row r="151" spans="2:8" hidden="1" x14ac:dyDescent="0.25"/>
    <row r="152" spans="2:8" hidden="1" x14ac:dyDescent="0.25">
      <c r="B152" s="444" t="s">
        <v>213</v>
      </c>
      <c r="C152" s="445" t="s">
        <v>304</v>
      </c>
      <c r="D152" s="253" t="str">
        <f t="shared" ref="D152:D181" si="12">B152</f>
        <v>Индекс</v>
      </c>
      <c r="E152" s="445"/>
      <c r="F152" s="447" t="s">
        <v>305</v>
      </c>
      <c r="G152" s="447"/>
      <c r="H152" s="447" t="s">
        <v>306</v>
      </c>
    </row>
    <row r="153" spans="2:8" hidden="1" x14ac:dyDescent="0.25">
      <c r="B153" s="448" t="s">
        <v>296</v>
      </c>
      <c r="C153" s="449" t="s">
        <v>608</v>
      </c>
      <c r="D153" s="253" t="str">
        <f t="shared" si="12"/>
        <v>1.1.1.</v>
      </c>
      <c r="E153" s="450" t="s">
        <v>609</v>
      </c>
      <c r="F153" s="114">
        <v>100</v>
      </c>
      <c r="G153" s="114"/>
      <c r="H153" s="447"/>
    </row>
    <row r="154" spans="2:8" hidden="1" x14ac:dyDescent="0.25">
      <c r="B154" s="448" t="s">
        <v>297</v>
      </c>
      <c r="C154" s="449" t="s">
        <v>610</v>
      </c>
      <c r="D154" s="253" t="str">
        <f t="shared" si="12"/>
        <v>1.1.2.</v>
      </c>
      <c r="E154" s="450" t="s">
        <v>609</v>
      </c>
      <c r="F154" s="114">
        <v>50</v>
      </c>
      <c r="G154" s="114"/>
      <c r="H154" s="114"/>
    </row>
    <row r="155" spans="2:8" ht="26.4" hidden="1" x14ac:dyDescent="0.25">
      <c r="B155" s="448" t="s">
        <v>644</v>
      </c>
      <c r="C155" s="449" t="s">
        <v>611</v>
      </c>
      <c r="D155" s="253" t="str">
        <f t="shared" si="12"/>
        <v>1.1.3.</v>
      </c>
      <c r="E155" s="450" t="s">
        <v>609</v>
      </c>
      <c r="F155" s="447">
        <v>80</v>
      </c>
      <c r="G155" s="447"/>
      <c r="H155" s="447"/>
    </row>
    <row r="156" spans="2:8" ht="26.4" hidden="1" x14ac:dyDescent="0.25">
      <c r="B156" s="448" t="s">
        <v>645</v>
      </c>
      <c r="C156" s="451" t="s">
        <v>612</v>
      </c>
      <c r="D156" s="253" t="str">
        <f t="shared" si="12"/>
        <v>1.1.4.</v>
      </c>
      <c r="E156" s="450" t="s">
        <v>609</v>
      </c>
      <c r="F156" s="114">
        <v>45</v>
      </c>
      <c r="G156" s="114"/>
      <c r="H156" s="447"/>
    </row>
    <row r="157" spans="2:8" hidden="1" x14ac:dyDescent="0.25">
      <c r="B157" s="448" t="s">
        <v>646</v>
      </c>
      <c r="C157" s="451" t="s">
        <v>613</v>
      </c>
      <c r="D157" s="253" t="str">
        <f t="shared" si="12"/>
        <v>1.1.5.</v>
      </c>
      <c r="E157" s="450" t="s">
        <v>614</v>
      </c>
      <c r="F157" s="447">
        <v>5</v>
      </c>
      <c r="G157" s="447"/>
      <c r="H157" s="447"/>
    </row>
    <row r="158" spans="2:8" hidden="1" x14ac:dyDescent="0.25">
      <c r="B158" s="448" t="s">
        <v>647</v>
      </c>
      <c r="C158" s="451" t="s">
        <v>615</v>
      </c>
      <c r="D158" s="253" t="str">
        <f t="shared" si="12"/>
        <v>1.1.6.</v>
      </c>
      <c r="E158" s="450" t="s">
        <v>616</v>
      </c>
      <c r="F158" s="447">
        <v>5</v>
      </c>
      <c r="G158" s="447"/>
      <c r="H158" s="447"/>
    </row>
    <row r="159" spans="2:8" hidden="1" x14ac:dyDescent="0.25">
      <c r="B159" s="448" t="s">
        <v>648</v>
      </c>
      <c r="C159" s="451" t="s">
        <v>617</v>
      </c>
      <c r="D159" s="253" t="str">
        <f t="shared" si="12"/>
        <v>1.1.7.</v>
      </c>
      <c r="E159" s="450" t="s">
        <v>616</v>
      </c>
      <c r="F159" s="447">
        <v>10</v>
      </c>
      <c r="G159" s="447"/>
      <c r="H159" s="447"/>
    </row>
    <row r="160" spans="2:8" hidden="1" x14ac:dyDescent="0.25">
      <c r="B160" s="448" t="s">
        <v>378</v>
      </c>
      <c r="C160" s="451" t="s">
        <v>618</v>
      </c>
      <c r="D160" s="253" t="str">
        <f t="shared" si="12"/>
        <v>1.3.1.</v>
      </c>
      <c r="E160" s="447" t="s">
        <v>619</v>
      </c>
      <c r="F160" s="114">
        <v>100</v>
      </c>
      <c r="G160" s="114"/>
      <c r="H160" s="114"/>
    </row>
    <row r="161" spans="2:8" ht="52.8" hidden="1" x14ac:dyDescent="0.25">
      <c r="B161" s="448" t="s">
        <v>380</v>
      </c>
      <c r="C161" s="449" t="s">
        <v>620</v>
      </c>
      <c r="D161" s="253" t="str">
        <f t="shared" si="12"/>
        <v>1.3.2.</v>
      </c>
      <c r="E161" s="447" t="s">
        <v>619</v>
      </c>
      <c r="F161" s="114">
        <v>30</v>
      </c>
      <c r="G161" s="114"/>
      <c r="H161" s="114"/>
    </row>
    <row r="162" spans="2:8" hidden="1" x14ac:dyDescent="0.25">
      <c r="B162" s="448" t="s">
        <v>382</v>
      </c>
      <c r="C162" s="449" t="s">
        <v>621</v>
      </c>
      <c r="D162" s="253" t="str">
        <f t="shared" si="12"/>
        <v>1.3.3.</v>
      </c>
      <c r="E162" s="447" t="s">
        <v>619</v>
      </c>
      <c r="F162" s="114">
        <v>10</v>
      </c>
      <c r="G162" s="114"/>
      <c r="H162" s="114"/>
    </row>
    <row r="163" spans="2:8" ht="26.4" hidden="1" x14ac:dyDescent="0.25">
      <c r="B163" s="448" t="s">
        <v>385</v>
      </c>
      <c r="C163" s="451" t="s">
        <v>622</v>
      </c>
      <c r="D163" s="253" t="str">
        <f t="shared" si="12"/>
        <v>1.4.</v>
      </c>
      <c r="E163" s="450" t="s">
        <v>609</v>
      </c>
      <c r="F163" s="114">
        <v>3</v>
      </c>
      <c r="G163" s="452"/>
      <c r="H163" s="114"/>
    </row>
    <row r="164" spans="2:8" ht="26.4" hidden="1" x14ac:dyDescent="0.25">
      <c r="B164" s="448" t="s">
        <v>649</v>
      </c>
      <c r="C164" s="451" t="s">
        <v>623</v>
      </c>
      <c r="D164" s="253" t="str">
        <f t="shared" si="12"/>
        <v>1.5.</v>
      </c>
      <c r="E164" s="450" t="s">
        <v>609</v>
      </c>
      <c r="F164" s="114">
        <v>3</v>
      </c>
      <c r="G164" s="447"/>
      <c r="H164" s="447"/>
    </row>
    <row r="165" spans="2:8" hidden="1" x14ac:dyDescent="0.25">
      <c r="B165" s="448" t="s">
        <v>391</v>
      </c>
      <c r="C165" s="449" t="s">
        <v>624</v>
      </c>
      <c r="D165" s="253" t="str">
        <f t="shared" si="12"/>
        <v>1.6.</v>
      </c>
      <c r="E165" s="450" t="s">
        <v>625</v>
      </c>
      <c r="F165" s="447">
        <v>8</v>
      </c>
      <c r="G165" s="447"/>
      <c r="H165" s="447"/>
    </row>
    <row r="166" spans="2:8" ht="26.4" hidden="1" x14ac:dyDescent="0.25">
      <c r="B166" s="448" t="s">
        <v>392</v>
      </c>
      <c r="C166" s="451" t="s">
        <v>626</v>
      </c>
      <c r="D166" s="253" t="str">
        <f t="shared" si="12"/>
        <v>1.7.</v>
      </c>
      <c r="E166" s="450" t="s">
        <v>651</v>
      </c>
      <c r="F166" s="447">
        <v>40</v>
      </c>
      <c r="G166" s="447"/>
      <c r="H166" s="447">
        <v>40</v>
      </c>
    </row>
    <row r="167" spans="2:8" hidden="1" x14ac:dyDescent="0.25">
      <c r="B167" s="448" t="s">
        <v>393</v>
      </c>
      <c r="C167" s="451" t="s">
        <v>627</v>
      </c>
      <c r="D167" s="253" t="str">
        <f t="shared" si="12"/>
        <v>1.8.</v>
      </c>
      <c r="E167" s="450" t="s">
        <v>628</v>
      </c>
      <c r="F167" s="447">
        <v>2</v>
      </c>
      <c r="G167" s="447"/>
      <c r="H167" s="447"/>
    </row>
    <row r="168" spans="2:8" ht="26.4" hidden="1" x14ac:dyDescent="0.25">
      <c r="B168" s="448" t="s">
        <v>650</v>
      </c>
      <c r="C168" s="451" t="s">
        <v>629</v>
      </c>
      <c r="D168" s="253" t="str">
        <f t="shared" si="12"/>
        <v>1.9.</v>
      </c>
      <c r="E168" s="450" t="s">
        <v>625</v>
      </c>
      <c r="F168" s="447">
        <v>6</v>
      </c>
      <c r="G168" s="447"/>
      <c r="H168" s="447"/>
    </row>
    <row r="169" spans="2:8" ht="26.4" hidden="1" x14ac:dyDescent="0.25">
      <c r="B169" s="448" t="s">
        <v>652</v>
      </c>
      <c r="C169" s="451" t="s">
        <v>630</v>
      </c>
      <c r="D169" s="253" t="str">
        <f t="shared" si="12"/>
        <v>1.10.</v>
      </c>
      <c r="E169" s="450" t="s">
        <v>625</v>
      </c>
      <c r="F169" s="447">
        <v>8</v>
      </c>
      <c r="G169" s="447"/>
      <c r="H169" s="447"/>
    </row>
    <row r="170" spans="2:8" hidden="1" x14ac:dyDescent="0.25">
      <c r="B170" s="453" t="s">
        <v>402</v>
      </c>
      <c r="C170" s="454" t="s">
        <v>631</v>
      </c>
      <c r="D170" s="253" t="str">
        <f t="shared" si="12"/>
        <v>1.11.</v>
      </c>
      <c r="E170" s="450" t="s">
        <v>651</v>
      </c>
      <c r="F170" s="447">
        <v>50</v>
      </c>
      <c r="G170" s="447"/>
      <c r="H170" s="447">
        <v>50</v>
      </c>
    </row>
    <row r="171" spans="2:8" hidden="1" x14ac:dyDescent="0.25">
      <c r="B171" s="448" t="s">
        <v>653</v>
      </c>
      <c r="C171" s="454" t="s">
        <v>632</v>
      </c>
      <c r="D171" s="253" t="str">
        <f t="shared" si="12"/>
        <v>1.12.</v>
      </c>
      <c r="E171" s="450" t="s">
        <v>651</v>
      </c>
      <c r="F171" s="447">
        <v>60</v>
      </c>
      <c r="G171" s="447"/>
      <c r="H171" s="447">
        <v>60</v>
      </c>
    </row>
    <row r="172" spans="2:8" ht="39.6" hidden="1" x14ac:dyDescent="0.25">
      <c r="B172" s="448" t="s">
        <v>654</v>
      </c>
      <c r="C172" s="451" t="s">
        <v>633</v>
      </c>
      <c r="D172" s="253" t="str">
        <f t="shared" si="12"/>
        <v>1.13.</v>
      </c>
      <c r="E172" s="450" t="s">
        <v>634</v>
      </c>
      <c r="F172" s="114">
        <v>15</v>
      </c>
      <c r="G172" s="114"/>
      <c r="H172" s="114"/>
    </row>
    <row r="173" spans="2:8" ht="26.4" hidden="1" x14ac:dyDescent="0.25">
      <c r="B173" s="448" t="s">
        <v>441</v>
      </c>
      <c r="C173" s="449" t="s">
        <v>635</v>
      </c>
      <c r="D173" s="253" t="str">
        <f t="shared" si="12"/>
        <v>1.14.1.</v>
      </c>
      <c r="E173" s="450" t="s">
        <v>651</v>
      </c>
      <c r="F173" s="447">
        <v>200</v>
      </c>
      <c r="G173" s="447"/>
      <c r="H173" s="447">
        <v>200</v>
      </c>
    </row>
    <row r="174" spans="2:8" ht="26.4" hidden="1" x14ac:dyDescent="0.25">
      <c r="B174" s="448" t="s">
        <v>442</v>
      </c>
      <c r="C174" s="449" t="s">
        <v>636</v>
      </c>
      <c r="D174" s="253" t="str">
        <f t="shared" si="12"/>
        <v>1.14.2.</v>
      </c>
      <c r="E174" s="452" t="s">
        <v>651</v>
      </c>
      <c r="F174" s="114">
        <v>400</v>
      </c>
      <c r="G174" s="114"/>
      <c r="H174" s="114">
        <v>400</v>
      </c>
    </row>
    <row r="175" spans="2:8" ht="26.4" hidden="1" x14ac:dyDescent="0.25">
      <c r="B175" s="448" t="s">
        <v>655</v>
      </c>
      <c r="C175" s="449" t="s">
        <v>637</v>
      </c>
      <c r="D175" s="253" t="str">
        <f t="shared" si="12"/>
        <v>1.15.</v>
      </c>
      <c r="E175" s="450" t="s">
        <v>616</v>
      </c>
      <c r="F175" s="114">
        <v>30</v>
      </c>
      <c r="G175" s="114"/>
      <c r="H175" s="114"/>
    </row>
    <row r="176" spans="2:8" hidden="1" x14ac:dyDescent="0.25">
      <c r="B176" s="448" t="s">
        <v>656</v>
      </c>
      <c r="C176" s="451" t="s">
        <v>638</v>
      </c>
      <c r="D176" s="253" t="str">
        <f t="shared" si="12"/>
        <v>1.16.</v>
      </c>
      <c r="E176" s="450" t="s">
        <v>616</v>
      </c>
      <c r="F176" s="114">
        <v>70</v>
      </c>
      <c r="G176" s="114"/>
      <c r="H176" s="114"/>
    </row>
    <row r="177" spans="2:8" hidden="1" x14ac:dyDescent="0.25">
      <c r="B177" s="455" t="s">
        <v>462</v>
      </c>
      <c r="C177" s="451" t="s">
        <v>639</v>
      </c>
      <c r="D177" s="253" t="str">
        <f t="shared" si="12"/>
        <v>1.17.</v>
      </c>
      <c r="E177" s="450" t="s">
        <v>616</v>
      </c>
      <c r="F177" s="447">
        <v>100</v>
      </c>
      <c r="G177" s="447"/>
      <c r="H177" s="447"/>
    </row>
    <row r="178" spans="2:8" hidden="1" x14ac:dyDescent="0.25">
      <c r="B178" s="455" t="s">
        <v>657</v>
      </c>
      <c r="C178" s="451" t="s">
        <v>640</v>
      </c>
      <c r="D178" s="253" t="str">
        <f t="shared" si="12"/>
        <v>1.18.</v>
      </c>
      <c r="E178" s="450" t="s">
        <v>651</v>
      </c>
      <c r="F178" s="447">
        <v>200</v>
      </c>
      <c r="G178" s="447"/>
      <c r="H178" s="456">
        <v>200</v>
      </c>
    </row>
    <row r="179" spans="2:8" hidden="1" x14ac:dyDescent="0.25">
      <c r="B179" s="448" t="s">
        <v>658</v>
      </c>
      <c r="C179" s="451" t="s">
        <v>641</v>
      </c>
      <c r="D179" s="253" t="str">
        <f t="shared" si="12"/>
        <v>1.19.</v>
      </c>
      <c r="E179" s="450" t="s">
        <v>651</v>
      </c>
      <c r="F179" s="456">
        <v>150</v>
      </c>
      <c r="G179" s="456"/>
      <c r="H179" s="456">
        <v>150</v>
      </c>
    </row>
    <row r="180" spans="2:8" hidden="1" x14ac:dyDescent="0.25">
      <c r="B180" s="448" t="s">
        <v>469</v>
      </c>
      <c r="C180" s="451" t="s">
        <v>642</v>
      </c>
      <c r="D180" s="253" t="str">
        <f t="shared" si="12"/>
        <v>1.20.</v>
      </c>
      <c r="E180" s="450" t="s">
        <v>659</v>
      </c>
      <c r="F180" s="456">
        <v>50</v>
      </c>
      <c r="G180" s="456"/>
      <c r="H180" s="456">
        <v>50</v>
      </c>
    </row>
    <row r="181" spans="2:8" hidden="1" x14ac:dyDescent="0.25">
      <c r="B181" s="448" t="s">
        <v>470</v>
      </c>
      <c r="C181" s="451" t="s">
        <v>643</v>
      </c>
      <c r="D181" s="253" t="str">
        <f t="shared" si="12"/>
        <v>1.21.</v>
      </c>
      <c r="E181" s="450" t="s">
        <v>651</v>
      </c>
      <c r="F181" s="114">
        <v>20</v>
      </c>
      <c r="G181" s="114"/>
      <c r="H181" s="114">
        <v>20</v>
      </c>
    </row>
    <row r="182" spans="2:8" hidden="1" x14ac:dyDescent="0.25">
      <c r="B182" s="448"/>
      <c r="C182" s="451"/>
      <c r="D182" s="446"/>
      <c r="E182" s="450"/>
      <c r="F182" s="114"/>
      <c r="G182" s="114"/>
      <c r="H182" s="114"/>
    </row>
    <row r="183" spans="2:8" x14ac:dyDescent="0.25">
      <c r="B183" s="448"/>
      <c r="C183" s="451"/>
      <c r="D183" s="446"/>
      <c r="E183" s="450"/>
      <c r="F183" s="114"/>
      <c r="G183" s="114"/>
      <c r="H183" s="114"/>
    </row>
    <row r="184" spans="2:8" x14ac:dyDescent="0.25">
      <c r="B184" s="448"/>
      <c r="C184" s="457"/>
      <c r="D184" s="446"/>
      <c r="E184" s="450"/>
      <c r="F184" s="114"/>
      <c r="G184" s="114"/>
      <c r="H184" s="114"/>
    </row>
    <row r="185" spans="2:8" x14ac:dyDescent="0.25">
      <c r="B185" s="448"/>
      <c r="C185" s="447"/>
      <c r="D185" s="446"/>
      <c r="E185" s="447"/>
      <c r="F185" s="114"/>
      <c r="G185" s="114"/>
      <c r="H185" s="114"/>
    </row>
    <row r="186" spans="2:8" x14ac:dyDescent="0.25">
      <c r="B186" s="448"/>
      <c r="C186" s="457"/>
      <c r="D186" s="446"/>
      <c r="E186" s="450"/>
      <c r="F186" s="447"/>
      <c r="G186" s="447"/>
      <c r="H186" s="447"/>
    </row>
  </sheetData>
  <sheetProtection password="C05F" sheet="1" objects="1" scenarios="1"/>
  <mergeCells count="48">
    <mergeCell ref="A1:J1"/>
    <mergeCell ref="A3:J3"/>
    <mergeCell ref="A4:J4"/>
    <mergeCell ref="A5:J5"/>
    <mergeCell ref="A6:A7"/>
    <mergeCell ref="B6:B7"/>
    <mergeCell ref="C6:E7"/>
    <mergeCell ref="F6:H6"/>
    <mergeCell ref="I6:I7"/>
    <mergeCell ref="J6:J7"/>
    <mergeCell ref="F7:G7"/>
    <mergeCell ref="A35:J35"/>
    <mergeCell ref="A37:A38"/>
    <mergeCell ref="B37:B38"/>
    <mergeCell ref="C37:E38"/>
    <mergeCell ref="F37:H37"/>
    <mergeCell ref="I37:I38"/>
    <mergeCell ref="J37:J38"/>
    <mergeCell ref="F38:G38"/>
    <mergeCell ref="J74:J75"/>
    <mergeCell ref="F75:G75"/>
    <mergeCell ref="A64:B64"/>
    <mergeCell ref="E67:H67"/>
    <mergeCell ref="I67:J67"/>
    <mergeCell ref="I68:J68"/>
    <mergeCell ref="A70:J70"/>
    <mergeCell ref="A72:J72"/>
    <mergeCell ref="A74:A75"/>
    <mergeCell ref="B74:B75"/>
    <mergeCell ref="C74:E75"/>
    <mergeCell ref="F74:H74"/>
    <mergeCell ref="I74:I75"/>
    <mergeCell ref="F64:G64"/>
    <mergeCell ref="A106:J106"/>
    <mergeCell ref="A108:A109"/>
    <mergeCell ref="B108:B109"/>
    <mergeCell ref="C108:E109"/>
    <mergeCell ref="F108:H108"/>
    <mergeCell ref="I108:I109"/>
    <mergeCell ref="J108:J109"/>
    <mergeCell ref="F109:G109"/>
    <mergeCell ref="A133:B133"/>
    <mergeCell ref="A134:B134"/>
    <mergeCell ref="E136:H136"/>
    <mergeCell ref="I136:J136"/>
    <mergeCell ref="I137:J137"/>
    <mergeCell ref="F133:G133"/>
    <mergeCell ref="F134:G134"/>
  </mergeCells>
  <dataValidations count="1">
    <dataValidation type="list" allowBlank="1" showInputMessage="1" showErrorMessage="1" sqref="C8:C33 C39:C63 C76:C104 C110:C132">
      <formula1>$C$153:$C$181</formula1>
    </dataValidation>
  </dataValidations>
  <pageMargins left="1.1811023622047245" right="0.39370078740157483" top="0.78740157480314965" bottom="0.78740157480314965" header="0.11811023622047245" footer="0.31496062992125984"/>
  <pageSetup paperSize="9" scale="67" fitToHeight="15" orientation="landscape" verticalDpi="0" r:id="rId1"/>
  <rowBreaks count="3" manualBreakCount="3">
    <brk id="34" max="16383" man="1"/>
    <brk id="69" max="16383" man="1"/>
    <brk id="10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5" tint="-0.249977111117893"/>
  </sheetPr>
  <dimension ref="A1:J183"/>
  <sheetViews>
    <sheetView showZeros="0" view="pageBreakPreview" topLeftCell="A31" zoomScale="78" zoomScaleNormal="100" workbookViewId="0">
      <selection activeCell="A37" sqref="A37"/>
    </sheetView>
  </sheetViews>
  <sheetFormatPr defaultRowHeight="13.8" x14ac:dyDescent="0.25"/>
  <cols>
    <col min="1" max="1" width="5" style="116" customWidth="1"/>
    <col min="2" max="2" width="9.77734375" style="116" customWidth="1"/>
    <col min="3" max="3" width="70.77734375" style="116" customWidth="1"/>
    <col min="4" max="4" width="6.77734375" style="116" customWidth="1"/>
    <col min="5" max="5" width="12.77734375" style="116" customWidth="1"/>
    <col min="6" max="7" width="5.77734375" style="116" customWidth="1"/>
    <col min="8" max="8" width="8.77734375" style="116" customWidth="1"/>
    <col min="9" max="9" width="14.33203125" style="116" customWidth="1"/>
    <col min="10" max="10" width="33.33203125" style="116" customWidth="1"/>
    <col min="11" max="16384" width="8.88671875" style="116"/>
  </cols>
  <sheetData>
    <row r="1" spans="1:10" ht="14.4" x14ac:dyDescent="0.3">
      <c r="A1" s="586" t="s">
        <v>256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4.95" customHeight="1" x14ac:dyDescent="0.25">
      <c r="J2" s="117"/>
    </row>
    <row r="3" spans="1:10" ht="30" customHeight="1" x14ac:dyDescent="0.25">
      <c r="A3" s="644" t="s">
        <v>246</v>
      </c>
      <c r="B3" s="644"/>
      <c r="C3" s="644"/>
      <c r="D3" s="644"/>
      <c r="E3" s="644"/>
      <c r="F3" s="673"/>
      <c r="G3" s="673"/>
      <c r="H3" s="673"/>
      <c r="I3" s="673"/>
      <c r="J3" s="673"/>
    </row>
    <row r="4" spans="1:10" ht="18.45" customHeight="1" thickBot="1" x14ac:dyDescent="0.3">
      <c r="A4" s="678" t="s">
        <v>114</v>
      </c>
      <c r="B4" s="678"/>
      <c r="C4" s="678"/>
      <c r="D4" s="678"/>
      <c r="E4" s="678"/>
      <c r="F4" s="678"/>
      <c r="G4" s="678"/>
      <c r="H4" s="678"/>
      <c r="I4" s="678"/>
      <c r="J4" s="678"/>
    </row>
    <row r="5" spans="1:10" ht="19.95" customHeight="1" thickBot="1" x14ac:dyDescent="0.3">
      <c r="A5" s="654" t="s">
        <v>61</v>
      </c>
      <c r="B5" s="594" t="s">
        <v>213</v>
      </c>
      <c r="C5" s="658" t="s">
        <v>62</v>
      </c>
      <c r="D5" s="659"/>
      <c r="E5" s="659"/>
      <c r="F5" s="592" t="s">
        <v>216</v>
      </c>
      <c r="G5" s="663"/>
      <c r="H5" s="584"/>
      <c r="I5" s="599" t="s">
        <v>217</v>
      </c>
      <c r="J5" s="659" t="s">
        <v>218</v>
      </c>
    </row>
    <row r="6" spans="1:10" ht="19.95" customHeight="1" thickBot="1" x14ac:dyDescent="0.3">
      <c r="A6" s="655"/>
      <c r="B6" s="595"/>
      <c r="C6" s="660"/>
      <c r="D6" s="661"/>
      <c r="E6" s="662"/>
      <c r="F6" s="666" t="s">
        <v>214</v>
      </c>
      <c r="G6" s="667"/>
      <c r="H6" s="118" t="s">
        <v>215</v>
      </c>
      <c r="I6" s="664"/>
      <c r="J6" s="665"/>
    </row>
    <row r="7" spans="1:10" s="119" customFormat="1" x14ac:dyDescent="0.3">
      <c r="A7" s="75" t="str">
        <f>IF(B7="","",MAX($A$6:A6)+1)</f>
        <v/>
      </c>
      <c r="B7" s="193" t="str">
        <f>IF(C7="","",IF(ISERROR(VLOOKUP(C7,$C$153:$I$183,2,0)),"",VLOOKUP(C7,$C$153:$I$183,2,0)))</f>
        <v/>
      </c>
      <c r="D7" s="194"/>
      <c r="E7" s="83" t="str">
        <f>IF(C7="","",IF(ISERROR(VLOOKUP(C7,$C$153:$I$183,3,0)),"",IF(VLOOKUP(C7,$C$153:$I$183,3,0)="","",VLOOKUP(C7,$C$153:$I$183,3,0))))</f>
        <v/>
      </c>
      <c r="F7" s="193" t="str">
        <f>IF(G7=0,IF(C7=$C$178,$H$178+(D7-$I$178)*$F$178,IF(C7=$C$179,$H$179+(D7-$I$179)*$F$179,IF(C7="","",IF(ISERROR(VLOOKUP(C7,$C$153:$I$183,2,0)),"",IF(D7=0,IF(VLOOKUP(C7,$C$153:$I$183,4,0)=0,VLOOKUP(C7,$C$153:$I$183,6,0),VLOOKUP(C7,$C$153:$I$183,4,0)),IF(VLOOKUP(C7,$C$153:$I$183,6,0)=0,D7*VLOOKUP(C7,$C$153:$I$183,4,0),IF(D7*VLOOKUP(C7,$C$153:$I$183,4,0)&gt;VLOOKUP(C7,$C$153:$I$183,6,0),VLOOKUP(C7,$C$153:$I$183,6,0),D7*VLOOKUP(C7,$C$153:$I$183,4,0)))))))),"")</f>
        <v/>
      </c>
      <c r="G7" s="138"/>
      <c r="H7" s="133"/>
      <c r="I7" s="138"/>
      <c r="J7" s="259"/>
    </row>
    <row r="8" spans="1:10" s="119" customFormat="1" x14ac:dyDescent="0.3">
      <c r="A8" s="79" t="str">
        <f>IF(B8="","",MAX($A$6:A7)+1)</f>
        <v/>
      </c>
      <c r="B8" s="80" t="str">
        <f t="shared" ref="B8:B29" si="0">IF(C8="","",IF(ISERROR(VLOOKUP(C8,$C$153:$I$183,2,0)),"",VLOOKUP(C8,$C$153:$I$183,2,0)))</f>
        <v/>
      </c>
      <c r="C8" s="263"/>
      <c r="D8" s="443"/>
      <c r="E8" s="84" t="str">
        <f t="shared" ref="E8:E29" si="1">IF(C8="","",IF(ISERROR(VLOOKUP(C8,$C$153:$I$183,3,0)),"",IF(VLOOKUP(C8,$C$153:$I$183,3,0)="","",VLOOKUP(C8,$C$153:$I$183,3,0))))</f>
        <v/>
      </c>
      <c r="F8" s="80" t="str">
        <f t="shared" ref="F8:F29" si="2">IF(G8=0,IF(C8=$C$178,$H$178+(D8-$I$178)*$F$178,IF(C8=$C$179,$H$179+(D8-$I$179)*$F$179,IF(C8="","",IF(ISERROR(VLOOKUP(C8,$C$153:$I$183,2,0)),"",IF(D8=0,IF(VLOOKUP(C8,$C$153:$I$183,4,0)=0,VLOOKUP(C8,$C$153:$I$183,6,0),VLOOKUP(C8,$C$153:$I$183,4,0)),IF(VLOOKUP(C8,$C$153:$I$183,6,0)=0,D8*VLOOKUP(C8,$C$153:$I$183,4,0),IF(D8*VLOOKUP(C8,$C$153:$I$183,4,0)&gt;VLOOKUP(C8,$C$153:$I$183,6,0),VLOOKUP(C8,$C$153:$I$183,6,0),D8*VLOOKUP(C8,$C$153:$I$183,4,0)))))))),"")</f>
        <v/>
      </c>
      <c r="G8" s="141"/>
      <c r="H8" s="266"/>
      <c r="I8" s="141"/>
      <c r="J8" s="258"/>
    </row>
    <row r="9" spans="1:10" s="119" customFormat="1" x14ac:dyDescent="0.3">
      <c r="A9" s="77" t="str">
        <f>IF(B9="","",MAX($A$6:A8)+1)</f>
        <v/>
      </c>
      <c r="B9" s="80" t="str">
        <f t="shared" si="0"/>
        <v/>
      </c>
      <c r="C9" s="263"/>
      <c r="D9" s="443"/>
      <c r="E9" s="85" t="str">
        <f t="shared" si="1"/>
        <v/>
      </c>
      <c r="F9" s="80" t="str">
        <f t="shared" si="2"/>
        <v/>
      </c>
      <c r="G9" s="141"/>
      <c r="H9" s="266"/>
      <c r="I9" s="141"/>
      <c r="J9" s="258"/>
    </row>
    <row r="10" spans="1:10" s="119" customFormat="1" x14ac:dyDescent="0.3">
      <c r="A10" s="77" t="str">
        <f>IF(B10="","",MAX($A$6:A9)+1)</f>
        <v/>
      </c>
      <c r="B10" s="80" t="str">
        <f t="shared" si="0"/>
        <v/>
      </c>
      <c r="C10" s="263"/>
      <c r="D10" s="443"/>
      <c r="E10" s="84" t="str">
        <f t="shared" si="1"/>
        <v/>
      </c>
      <c r="F10" s="80" t="str">
        <f t="shared" si="2"/>
        <v/>
      </c>
      <c r="G10" s="141"/>
      <c r="H10" s="266"/>
      <c r="I10" s="141"/>
      <c r="J10" s="258"/>
    </row>
    <row r="11" spans="1:10" s="119" customFormat="1" x14ac:dyDescent="0.3">
      <c r="A11" s="77" t="str">
        <f>IF(B11="","",MAX($A$6:A10)+1)</f>
        <v/>
      </c>
      <c r="B11" s="80" t="str">
        <f t="shared" si="0"/>
        <v/>
      </c>
      <c r="C11" s="263"/>
      <c r="D11" s="443"/>
      <c r="E11" s="84" t="str">
        <f t="shared" si="1"/>
        <v/>
      </c>
      <c r="F11" s="80" t="str">
        <f t="shared" si="2"/>
        <v/>
      </c>
      <c r="G11" s="141"/>
      <c r="H11" s="266"/>
      <c r="I11" s="141"/>
      <c r="J11" s="258"/>
    </row>
    <row r="12" spans="1:10" s="119" customFormat="1" x14ac:dyDescent="0.3">
      <c r="A12" s="77" t="str">
        <f>IF(B12="","",MAX($A$6:A11)+1)</f>
        <v/>
      </c>
      <c r="B12" s="80" t="str">
        <f t="shared" si="0"/>
        <v/>
      </c>
      <c r="C12" s="263"/>
      <c r="D12" s="443"/>
      <c r="E12" s="84" t="str">
        <f t="shared" si="1"/>
        <v/>
      </c>
      <c r="F12" s="80" t="str">
        <f t="shared" si="2"/>
        <v/>
      </c>
      <c r="G12" s="141"/>
      <c r="H12" s="266"/>
      <c r="I12" s="141"/>
      <c r="J12" s="258"/>
    </row>
    <row r="13" spans="1:10" s="119" customFormat="1" x14ac:dyDescent="0.3">
      <c r="A13" s="77" t="str">
        <f>IF(B13="","",MAX($A$6:A12)+1)</f>
        <v/>
      </c>
      <c r="B13" s="80" t="str">
        <f t="shared" si="0"/>
        <v/>
      </c>
      <c r="C13" s="263"/>
      <c r="D13" s="443"/>
      <c r="E13" s="84" t="str">
        <f t="shared" si="1"/>
        <v/>
      </c>
      <c r="F13" s="80" t="str">
        <f t="shared" si="2"/>
        <v/>
      </c>
      <c r="G13" s="141"/>
      <c r="H13" s="266"/>
      <c r="I13" s="141"/>
      <c r="J13" s="258"/>
    </row>
    <row r="14" spans="1:10" s="119" customFormat="1" x14ac:dyDescent="0.3">
      <c r="A14" s="77" t="str">
        <f>IF(B14="","",MAX($A$6:A13)+1)</f>
        <v/>
      </c>
      <c r="B14" s="80" t="str">
        <f t="shared" si="0"/>
        <v/>
      </c>
      <c r="C14" s="263"/>
      <c r="D14" s="443"/>
      <c r="E14" s="84" t="str">
        <f t="shared" si="1"/>
        <v/>
      </c>
      <c r="F14" s="80" t="str">
        <f t="shared" si="2"/>
        <v/>
      </c>
      <c r="G14" s="137"/>
      <c r="H14" s="262"/>
      <c r="I14" s="137"/>
      <c r="J14" s="139"/>
    </row>
    <row r="15" spans="1:10" s="119" customFormat="1" x14ac:dyDescent="0.3">
      <c r="A15" s="77" t="str">
        <f>IF(B15="","",MAX($A$6:A14)+1)</f>
        <v/>
      </c>
      <c r="B15" s="80" t="str">
        <f t="shared" si="0"/>
        <v/>
      </c>
      <c r="C15" s="263"/>
      <c r="D15" s="443"/>
      <c r="E15" s="84" t="str">
        <f t="shared" si="1"/>
        <v/>
      </c>
      <c r="F15" s="78" t="str">
        <f t="shared" si="2"/>
        <v/>
      </c>
      <c r="G15" s="144"/>
      <c r="H15" s="270"/>
      <c r="I15" s="144"/>
      <c r="J15" s="146"/>
    </row>
    <row r="16" spans="1:10" s="119" customFormat="1" x14ac:dyDescent="0.3">
      <c r="A16" s="77" t="str">
        <f>IF(B16="","",MAX($A$6:A15)+1)</f>
        <v/>
      </c>
      <c r="B16" s="80" t="str">
        <f t="shared" si="0"/>
        <v/>
      </c>
      <c r="C16" s="263"/>
      <c r="D16" s="443"/>
      <c r="E16" s="84" t="str">
        <f t="shared" si="1"/>
        <v/>
      </c>
      <c r="F16" s="78" t="str">
        <f t="shared" si="2"/>
        <v/>
      </c>
      <c r="G16" s="141"/>
      <c r="H16" s="266"/>
      <c r="I16" s="141"/>
      <c r="J16" s="258"/>
    </row>
    <row r="17" spans="1:10" s="119" customFormat="1" x14ac:dyDescent="0.3">
      <c r="A17" s="77" t="str">
        <f>IF(B17="","",MAX($A$6:A16)+1)</f>
        <v/>
      </c>
      <c r="B17" s="80" t="str">
        <f t="shared" si="0"/>
        <v/>
      </c>
      <c r="C17" s="263"/>
      <c r="D17" s="443"/>
      <c r="E17" s="84" t="str">
        <f t="shared" si="1"/>
        <v/>
      </c>
      <c r="F17" s="78" t="str">
        <f t="shared" si="2"/>
        <v/>
      </c>
      <c r="G17" s="141"/>
      <c r="H17" s="266"/>
      <c r="I17" s="141"/>
      <c r="J17" s="258"/>
    </row>
    <row r="18" spans="1:10" s="119" customFormat="1" x14ac:dyDescent="0.3">
      <c r="A18" s="77" t="str">
        <f>IF(B18="","",MAX($A$6:A17)+1)</f>
        <v/>
      </c>
      <c r="B18" s="80" t="str">
        <f t="shared" si="0"/>
        <v/>
      </c>
      <c r="C18" s="263"/>
      <c r="D18" s="443"/>
      <c r="E18" s="84" t="str">
        <f t="shared" si="1"/>
        <v/>
      </c>
      <c r="F18" s="78" t="str">
        <f t="shared" si="2"/>
        <v/>
      </c>
      <c r="G18" s="141"/>
      <c r="H18" s="266"/>
      <c r="I18" s="141"/>
      <c r="J18" s="258"/>
    </row>
    <row r="19" spans="1:10" s="119" customFormat="1" x14ac:dyDescent="0.3">
      <c r="A19" s="77" t="str">
        <f>IF(B19="","",MAX($A$6:A18)+1)</f>
        <v/>
      </c>
      <c r="B19" s="80" t="str">
        <f t="shared" si="0"/>
        <v/>
      </c>
      <c r="C19" s="265"/>
      <c r="D19" s="198"/>
      <c r="E19" s="84" t="str">
        <f t="shared" si="1"/>
        <v/>
      </c>
      <c r="F19" s="78" t="str">
        <f t="shared" si="2"/>
        <v/>
      </c>
      <c r="G19" s="144"/>
      <c r="H19" s="270"/>
      <c r="I19" s="144"/>
      <c r="J19" s="146"/>
    </row>
    <row r="20" spans="1:10" s="119" customFormat="1" x14ac:dyDescent="0.3">
      <c r="A20" s="77" t="str">
        <f>IF(B20="","",MAX($A$6:A19)+1)</f>
        <v/>
      </c>
      <c r="B20" s="78" t="str">
        <f t="shared" si="0"/>
        <v/>
      </c>
      <c r="C20" s="267"/>
      <c r="D20" s="202"/>
      <c r="E20" s="84" t="str">
        <f t="shared" si="1"/>
        <v/>
      </c>
      <c r="F20" s="78" t="str">
        <f t="shared" si="2"/>
        <v/>
      </c>
      <c r="G20" s="141"/>
      <c r="H20" s="266"/>
      <c r="I20" s="141"/>
      <c r="J20" s="258"/>
    </row>
    <row r="21" spans="1:10" s="119" customFormat="1" x14ac:dyDescent="0.3">
      <c r="A21" s="77" t="str">
        <f>IF(B21="","",MAX($A$6:A20)+1)</f>
        <v/>
      </c>
      <c r="B21" s="78" t="str">
        <f t="shared" si="0"/>
        <v/>
      </c>
      <c r="C21" s="267"/>
      <c r="D21" s="202"/>
      <c r="E21" s="84" t="str">
        <f t="shared" si="1"/>
        <v/>
      </c>
      <c r="F21" s="78" t="str">
        <f t="shared" si="2"/>
        <v/>
      </c>
      <c r="G21" s="144"/>
      <c r="H21" s="270"/>
      <c r="I21" s="144"/>
      <c r="J21" s="146"/>
    </row>
    <row r="22" spans="1:10" s="119" customFormat="1" x14ac:dyDescent="0.3">
      <c r="A22" s="77" t="str">
        <f>IF(B22="","",MAX($A$6:A21)+1)</f>
        <v/>
      </c>
      <c r="B22" s="80" t="str">
        <f t="shared" si="0"/>
        <v/>
      </c>
      <c r="C22" s="267"/>
      <c r="D22" s="202"/>
      <c r="E22" s="84" t="str">
        <f t="shared" si="1"/>
        <v/>
      </c>
      <c r="F22" s="78" t="str">
        <f t="shared" si="2"/>
        <v/>
      </c>
      <c r="G22" s="141"/>
      <c r="H22" s="266"/>
      <c r="I22" s="141"/>
      <c r="J22" s="258"/>
    </row>
    <row r="23" spans="1:10" s="119" customFormat="1" x14ac:dyDescent="0.3">
      <c r="A23" s="77" t="str">
        <f>IF(B23="","",MAX($A$6:A22)+1)</f>
        <v/>
      </c>
      <c r="B23" s="78" t="str">
        <f t="shared" si="0"/>
        <v/>
      </c>
      <c r="C23" s="267"/>
      <c r="D23" s="202"/>
      <c r="E23" s="84" t="str">
        <f t="shared" si="1"/>
        <v/>
      </c>
      <c r="F23" s="78" t="str">
        <f t="shared" si="2"/>
        <v/>
      </c>
      <c r="G23" s="144"/>
      <c r="H23" s="270"/>
      <c r="I23" s="144"/>
      <c r="J23" s="146"/>
    </row>
    <row r="24" spans="1:10" s="119" customFormat="1" x14ac:dyDescent="0.3">
      <c r="A24" s="79" t="str">
        <f>IF(B24="","",MAX($A$6:A23)+1)</f>
        <v/>
      </c>
      <c r="B24" s="78" t="str">
        <f t="shared" si="0"/>
        <v/>
      </c>
      <c r="C24" s="267"/>
      <c r="D24" s="202"/>
      <c r="E24" s="84" t="str">
        <f t="shared" si="1"/>
        <v/>
      </c>
      <c r="F24" s="78" t="str">
        <f t="shared" si="2"/>
        <v/>
      </c>
      <c r="G24" s="141"/>
      <c r="H24" s="266"/>
      <c r="I24" s="141"/>
      <c r="J24" s="258"/>
    </row>
    <row r="25" spans="1:10" s="119" customFormat="1" x14ac:dyDescent="0.3">
      <c r="A25" s="77" t="str">
        <f>IF(B25="","",MAX($A$6:A24)+1)</f>
        <v/>
      </c>
      <c r="B25" s="78" t="str">
        <f t="shared" si="0"/>
        <v/>
      </c>
      <c r="C25" s="267"/>
      <c r="D25" s="202"/>
      <c r="E25" s="84" t="str">
        <f t="shared" si="1"/>
        <v/>
      </c>
      <c r="F25" s="78" t="str">
        <f t="shared" si="2"/>
        <v/>
      </c>
      <c r="G25" s="144"/>
      <c r="H25" s="270"/>
      <c r="I25" s="144"/>
      <c r="J25" s="146"/>
    </row>
    <row r="26" spans="1:10" s="119" customFormat="1" x14ac:dyDescent="0.3">
      <c r="A26" s="77" t="str">
        <f>IF(B26="","",MAX($A$6:A25)+1)</f>
        <v/>
      </c>
      <c r="B26" s="78" t="str">
        <f t="shared" si="0"/>
        <v/>
      </c>
      <c r="C26" s="267"/>
      <c r="D26" s="202"/>
      <c r="E26" s="84" t="str">
        <f t="shared" si="1"/>
        <v/>
      </c>
      <c r="F26" s="78" t="str">
        <f t="shared" si="2"/>
        <v/>
      </c>
      <c r="G26" s="141"/>
      <c r="H26" s="266"/>
      <c r="I26" s="141"/>
      <c r="J26" s="258"/>
    </row>
    <row r="27" spans="1:10" s="119" customFormat="1" x14ac:dyDescent="0.3">
      <c r="A27" s="77" t="str">
        <f>IF(B27="","",MAX($A$6:A26)+1)</f>
        <v/>
      </c>
      <c r="B27" s="78" t="str">
        <f t="shared" si="0"/>
        <v/>
      </c>
      <c r="C27" s="267"/>
      <c r="D27" s="202"/>
      <c r="E27" s="84" t="str">
        <f t="shared" si="1"/>
        <v/>
      </c>
      <c r="F27" s="78" t="str">
        <f t="shared" si="2"/>
        <v/>
      </c>
      <c r="G27" s="144"/>
      <c r="H27" s="270"/>
      <c r="I27" s="144"/>
      <c r="J27" s="146"/>
    </row>
    <row r="28" spans="1:10" s="119" customFormat="1" x14ac:dyDescent="0.3">
      <c r="A28" s="77" t="str">
        <f>IF(B28="","",MAX($A$6:A27)+1)</f>
        <v/>
      </c>
      <c r="B28" s="78" t="str">
        <f t="shared" si="0"/>
        <v/>
      </c>
      <c r="C28" s="267"/>
      <c r="D28" s="202"/>
      <c r="E28" s="85" t="str">
        <f t="shared" si="1"/>
        <v/>
      </c>
      <c r="F28" s="78" t="str">
        <f t="shared" si="2"/>
        <v/>
      </c>
      <c r="G28" s="141"/>
      <c r="H28" s="266"/>
      <c r="I28" s="141"/>
      <c r="J28" s="258"/>
    </row>
    <row r="29" spans="1:10" s="119" customFormat="1" ht="14.4" thickBot="1" x14ac:dyDescent="0.35">
      <c r="A29" s="81" t="str">
        <f>IF(B29="","",MAX($A$6:A28)+1)</f>
        <v/>
      </c>
      <c r="B29" s="82" t="str">
        <f t="shared" si="0"/>
        <v/>
      </c>
      <c r="C29" s="267"/>
      <c r="D29" s="202"/>
      <c r="E29" s="459" t="str">
        <f t="shared" si="1"/>
        <v/>
      </c>
      <c r="F29" s="80" t="str">
        <f t="shared" si="2"/>
        <v/>
      </c>
      <c r="G29" s="144"/>
      <c r="H29" s="270"/>
      <c r="I29" s="144"/>
      <c r="J29" s="146"/>
    </row>
    <row r="30" spans="1:10" ht="30" customHeight="1" thickBot="1" x14ac:dyDescent="0.3">
      <c r="A30" s="670" t="s">
        <v>205</v>
      </c>
      <c r="B30" s="670"/>
      <c r="C30" s="124"/>
      <c r="D30" s="124"/>
      <c r="E30" s="125"/>
      <c r="F30" s="668">
        <f>SUM(F7:G29)</f>
        <v>0</v>
      </c>
      <c r="G30" s="669"/>
      <c r="H30" s="257">
        <f>SUM(H7:H29)</f>
        <v>0</v>
      </c>
      <c r="I30" s="125"/>
      <c r="J30" s="127"/>
    </row>
    <row r="31" spans="1:10" ht="15" customHeight="1" x14ac:dyDescent="0.25">
      <c r="A31" s="128"/>
      <c r="B31" s="128"/>
      <c r="C31" s="128"/>
      <c r="D31" s="128"/>
      <c r="E31" s="128"/>
      <c r="F31" s="128"/>
      <c r="G31" s="128"/>
      <c r="H31" s="128"/>
      <c r="I31" s="128"/>
      <c r="J31" s="128"/>
    </row>
    <row r="32" spans="1:10" ht="15" customHeight="1" x14ac:dyDescent="0.35">
      <c r="C32" s="88" t="s">
        <v>220</v>
      </c>
      <c r="E32" s="671" t="s">
        <v>195</v>
      </c>
      <c r="F32" s="671"/>
      <c r="G32" s="671"/>
      <c r="H32" s="671"/>
      <c r="I32" s="650" t="s">
        <v>222</v>
      </c>
      <c r="J32" s="650"/>
    </row>
    <row r="33" spans="1:10" ht="15" customHeight="1" x14ac:dyDescent="0.25">
      <c r="C33" s="116" t="s">
        <v>221</v>
      </c>
      <c r="I33" s="606" t="s">
        <v>194</v>
      </c>
      <c r="J33" s="651"/>
    </row>
    <row r="34" spans="1:10" ht="15" customHeight="1" x14ac:dyDescent="0.25">
      <c r="J34" s="117"/>
    </row>
    <row r="35" spans="1:10" ht="15" customHeight="1" x14ac:dyDescent="0.25">
      <c r="J35" s="117"/>
    </row>
    <row r="36" spans="1:10" ht="14.4" x14ac:dyDescent="0.3">
      <c r="A36" s="586" t="s">
        <v>257</v>
      </c>
      <c r="B36" s="586"/>
      <c r="C36" s="586"/>
      <c r="D36" s="586"/>
      <c r="E36" s="586"/>
      <c r="F36" s="586"/>
      <c r="G36" s="586"/>
      <c r="H36" s="586"/>
      <c r="I36" s="586"/>
      <c r="J36" s="587"/>
    </row>
    <row r="37" spans="1:10" ht="4.95" customHeight="1" x14ac:dyDescent="0.25">
      <c r="J37" s="117"/>
    </row>
    <row r="38" spans="1:10" ht="18.45" customHeight="1" x14ac:dyDescent="0.35">
      <c r="A38" s="675" t="s">
        <v>224</v>
      </c>
      <c r="B38" s="675"/>
      <c r="C38" s="675"/>
      <c r="D38" s="675"/>
      <c r="E38" s="675"/>
      <c r="F38" s="675"/>
      <c r="G38" s="675"/>
      <c r="H38" s="675"/>
      <c r="I38" s="675"/>
      <c r="J38" s="675"/>
    </row>
    <row r="39" spans="1:10" ht="4.95" customHeight="1" thickBot="1" x14ac:dyDescent="0.3">
      <c r="J39" s="117"/>
    </row>
    <row r="40" spans="1:10" ht="19.95" customHeight="1" thickBot="1" x14ac:dyDescent="0.3">
      <c r="A40" s="654" t="s">
        <v>61</v>
      </c>
      <c r="B40" s="656" t="s">
        <v>213</v>
      </c>
      <c r="C40" s="658" t="s">
        <v>62</v>
      </c>
      <c r="D40" s="659"/>
      <c r="E40" s="659"/>
      <c r="F40" s="592" t="s">
        <v>216</v>
      </c>
      <c r="G40" s="663"/>
      <c r="H40" s="584"/>
      <c r="I40" s="599" t="s">
        <v>217</v>
      </c>
      <c r="J40" s="659" t="s">
        <v>218</v>
      </c>
    </row>
    <row r="41" spans="1:10" ht="14.4" thickBot="1" x14ac:dyDescent="0.3">
      <c r="A41" s="655"/>
      <c r="B41" s="657"/>
      <c r="C41" s="660"/>
      <c r="D41" s="661"/>
      <c r="E41" s="662"/>
      <c r="F41" s="666" t="s">
        <v>214</v>
      </c>
      <c r="G41" s="667"/>
      <c r="H41" s="118" t="s">
        <v>215</v>
      </c>
      <c r="I41" s="664"/>
      <c r="J41" s="665"/>
    </row>
    <row r="42" spans="1:10" s="119" customFormat="1" x14ac:dyDescent="0.3">
      <c r="A42" s="75" t="str">
        <f>IF(B42="","",MAX($A$41:A41)+1)</f>
        <v/>
      </c>
      <c r="B42" s="193" t="str">
        <f>IF(C42="","",IF(ISERROR(VLOOKUP(C42,$C$153:$I$183,2,0)),"",VLOOKUP(C42,$C$153:$I$183,2,0)))</f>
        <v/>
      </c>
      <c r="D42" s="194"/>
      <c r="E42" s="83" t="str">
        <f>IF(C42="","",IF(ISERROR(VLOOKUP(C42,$C$153:$I$183,3,0)),"",IF(VLOOKUP(C42,$C$153:$I$183,3,0)="","",VLOOKUP(C42,$C$153:$I$183,3,0))))</f>
        <v/>
      </c>
      <c r="F42" s="193" t="str">
        <f>IF(G42=0,IF(C42=$C$178,$H$178+(D42-$I$178)*$F$178,IF(C42=$C$179,$H$179+(D42-$I$179)*$F$179,IF(C42="","",IF(ISERROR(VLOOKUP(C42,$C$153:$I$183,2,0)),"",IF(D42=0,IF(VLOOKUP(C42,$C$153:$I$183,4,0)=0,VLOOKUP(C42,$C$153:$I$183,6,0),VLOOKUP(C42,$C$153:$I$183,4,0)),IF(VLOOKUP(C42,$C$153:$I$183,6,0)=0,D42*VLOOKUP(C42,$C$153:$I$183,4,0),IF(D42*VLOOKUP(C42,$C$153:$I$183,4,0)&gt;VLOOKUP(C42,$C$153:$I$183,6,0),VLOOKUP(C42,$C$153:$I$183,6,0),D42*VLOOKUP(C42,$C$153:$I$183,4,0)))))))),"")</f>
        <v/>
      </c>
      <c r="G42" s="138"/>
      <c r="H42" s="133"/>
      <c r="I42" s="138"/>
      <c r="J42" s="259"/>
    </row>
    <row r="43" spans="1:10" s="119" customFormat="1" x14ac:dyDescent="0.3">
      <c r="A43" s="77" t="str">
        <f>IF(B43="","",MAX($A$41:A42)+1)</f>
        <v/>
      </c>
      <c r="B43" s="78" t="str">
        <f t="shared" ref="B43:B64" si="3">IF(C43="","",IF(ISERROR(VLOOKUP(C43,$C$153:$I$183,2,0)),"",VLOOKUP(C43,$C$153:$I$183,2,0)))</f>
        <v/>
      </c>
      <c r="C43" s="263"/>
      <c r="D43" s="443"/>
      <c r="E43" s="84" t="str">
        <f t="shared" ref="E43:E64" si="4">IF(C43="","",IF(ISERROR(VLOOKUP(C43,$C$153:$I$183,3,0)),"",IF(VLOOKUP(C43,$C$153:$I$183,3,0)="","",VLOOKUP(C43,$C$153:$I$183,3,0))))</f>
        <v/>
      </c>
      <c r="F43" s="78" t="str">
        <f t="shared" ref="F43:F64" si="5">IF(G43=0,IF(C43=$C$178,$H$178+(D43-$I$178)*$F$178,IF(C43=$C$179,$H$179+(D43-$I$179)*$F$179,IF(C43="","",IF(ISERROR(VLOOKUP(C43,$C$153:$I$183,2,0)),"",IF(D43=0,IF(VLOOKUP(C43,$C$153:$I$183,4,0)=0,VLOOKUP(C43,$C$153:$I$183,6,0),VLOOKUP(C43,$C$153:$I$183,4,0)),IF(VLOOKUP(C43,$C$153:$I$183,6,0)=0,D43*VLOOKUP(C43,$C$153:$I$183,4,0),IF(D43*VLOOKUP(C43,$C$153:$I$183,4,0)&gt;VLOOKUP(C43,$C$153:$I$183,6,0),VLOOKUP(C43,$C$153:$I$183,6,0),D43*VLOOKUP(C43,$C$153:$I$183,4,0)))))))),"")</f>
        <v/>
      </c>
      <c r="G43" s="141"/>
      <c r="H43" s="266"/>
      <c r="I43" s="141"/>
      <c r="J43" s="258"/>
    </row>
    <row r="44" spans="1:10" s="119" customFormat="1" x14ac:dyDescent="0.3">
      <c r="A44" s="77" t="str">
        <f>IF(B44="","",MAX($A$41:A43)+1)</f>
        <v/>
      </c>
      <c r="B44" s="80" t="str">
        <f t="shared" si="3"/>
        <v/>
      </c>
      <c r="C44" s="263"/>
      <c r="D44" s="443"/>
      <c r="E44" s="85" t="str">
        <f t="shared" si="4"/>
        <v/>
      </c>
      <c r="F44" s="80" t="str">
        <f t="shared" si="5"/>
        <v/>
      </c>
      <c r="G44" s="141"/>
      <c r="H44" s="266"/>
      <c r="I44" s="141"/>
      <c r="J44" s="258"/>
    </row>
    <row r="45" spans="1:10" s="119" customFormat="1" x14ac:dyDescent="0.3">
      <c r="A45" s="77" t="str">
        <f>IF(B45="","",MAX($A$41:A44)+1)</f>
        <v/>
      </c>
      <c r="B45" s="80" t="str">
        <f t="shared" si="3"/>
        <v/>
      </c>
      <c r="C45" s="263"/>
      <c r="D45" s="443"/>
      <c r="E45" s="85" t="str">
        <f t="shared" si="4"/>
        <v/>
      </c>
      <c r="F45" s="80" t="str">
        <f t="shared" si="5"/>
        <v/>
      </c>
      <c r="G45" s="141"/>
      <c r="H45" s="266"/>
      <c r="I45" s="141"/>
      <c r="J45" s="258"/>
    </row>
    <row r="46" spans="1:10" s="119" customFormat="1" x14ac:dyDescent="0.3">
      <c r="A46" s="77" t="str">
        <f>IF(B46="","",MAX($A$41:A45)+1)</f>
        <v/>
      </c>
      <c r="B46" s="80" t="str">
        <f t="shared" si="3"/>
        <v/>
      </c>
      <c r="C46" s="263"/>
      <c r="D46" s="443"/>
      <c r="E46" s="85" t="str">
        <f t="shared" si="4"/>
        <v/>
      </c>
      <c r="F46" s="80" t="str">
        <f t="shared" si="5"/>
        <v/>
      </c>
      <c r="G46" s="141"/>
      <c r="H46" s="266"/>
      <c r="I46" s="141"/>
      <c r="J46" s="258"/>
    </row>
    <row r="47" spans="1:10" s="119" customFormat="1" x14ac:dyDescent="0.3">
      <c r="A47" s="77" t="str">
        <f>IF(B47="","",MAX($A$41:A46)+1)</f>
        <v/>
      </c>
      <c r="B47" s="80" t="str">
        <f t="shared" si="3"/>
        <v/>
      </c>
      <c r="C47" s="263"/>
      <c r="D47" s="443"/>
      <c r="E47" s="85" t="str">
        <f t="shared" si="4"/>
        <v/>
      </c>
      <c r="F47" s="80" t="str">
        <f t="shared" si="5"/>
        <v/>
      </c>
      <c r="G47" s="141"/>
      <c r="H47" s="266"/>
      <c r="I47" s="141"/>
      <c r="J47" s="258"/>
    </row>
    <row r="48" spans="1:10" s="119" customFormat="1" x14ac:dyDescent="0.3">
      <c r="A48" s="77" t="str">
        <f>IF(B48="","",MAX($A$41:A47)+1)</f>
        <v/>
      </c>
      <c r="B48" s="80" t="str">
        <f t="shared" si="3"/>
        <v/>
      </c>
      <c r="C48" s="263"/>
      <c r="D48" s="443"/>
      <c r="E48" s="84" t="str">
        <f t="shared" si="4"/>
        <v/>
      </c>
      <c r="F48" s="80" t="str">
        <f t="shared" si="5"/>
        <v/>
      </c>
      <c r="G48" s="141"/>
      <c r="H48" s="266"/>
      <c r="I48" s="141"/>
      <c r="J48" s="258"/>
    </row>
    <row r="49" spans="1:10" s="119" customFormat="1" x14ac:dyDescent="0.3">
      <c r="A49" s="77" t="str">
        <f>IF(B49="","",MAX($A$41:A48)+1)</f>
        <v/>
      </c>
      <c r="B49" s="78" t="str">
        <f t="shared" si="3"/>
        <v/>
      </c>
      <c r="C49" s="263"/>
      <c r="D49" s="443"/>
      <c r="E49" s="85" t="str">
        <f t="shared" si="4"/>
        <v/>
      </c>
      <c r="F49" s="78" t="str">
        <f t="shared" si="5"/>
        <v/>
      </c>
      <c r="G49" s="137"/>
      <c r="H49" s="262"/>
      <c r="I49" s="137"/>
      <c r="J49" s="139"/>
    </row>
    <row r="50" spans="1:10" s="119" customFormat="1" x14ac:dyDescent="0.3">
      <c r="A50" s="77" t="str">
        <f>IF(B50="","",MAX($A$41:A49)+1)</f>
        <v/>
      </c>
      <c r="B50" s="80" t="str">
        <f t="shared" si="3"/>
        <v/>
      </c>
      <c r="C50" s="263"/>
      <c r="D50" s="443"/>
      <c r="E50" s="85" t="str">
        <f t="shared" si="4"/>
        <v/>
      </c>
      <c r="F50" s="80" t="str">
        <f t="shared" si="5"/>
        <v/>
      </c>
      <c r="G50" s="144"/>
      <c r="H50" s="270"/>
      <c r="I50" s="144"/>
      <c r="J50" s="146"/>
    </row>
    <row r="51" spans="1:10" s="119" customFormat="1" x14ac:dyDescent="0.3">
      <c r="A51" s="79" t="str">
        <f>IF(B51="","",MAX($A$41:A50)+1)</f>
        <v/>
      </c>
      <c r="B51" s="78" t="str">
        <f t="shared" si="3"/>
        <v/>
      </c>
      <c r="C51" s="263"/>
      <c r="D51" s="443"/>
      <c r="E51" s="85" t="str">
        <f t="shared" si="4"/>
        <v/>
      </c>
      <c r="F51" s="78" t="str">
        <f t="shared" si="5"/>
        <v/>
      </c>
      <c r="G51" s="141"/>
      <c r="H51" s="266"/>
      <c r="I51" s="141"/>
      <c r="J51" s="258"/>
    </row>
    <row r="52" spans="1:10" s="119" customFormat="1" x14ac:dyDescent="0.3">
      <c r="A52" s="77" t="str">
        <f>IF(B52="","",MAX($A$41:A51)+1)</f>
        <v/>
      </c>
      <c r="B52" s="80" t="str">
        <f t="shared" si="3"/>
        <v/>
      </c>
      <c r="C52" s="263"/>
      <c r="D52" s="443"/>
      <c r="E52" s="85" t="str">
        <f t="shared" si="4"/>
        <v/>
      </c>
      <c r="F52" s="78" t="str">
        <f t="shared" si="5"/>
        <v/>
      </c>
      <c r="G52" s="141"/>
      <c r="H52" s="266"/>
      <c r="I52" s="141"/>
      <c r="J52" s="258"/>
    </row>
    <row r="53" spans="1:10" s="119" customFormat="1" x14ac:dyDescent="0.3">
      <c r="A53" s="77" t="str">
        <f>IF(B53="","",MAX($A$41:A52)+1)</f>
        <v/>
      </c>
      <c r="B53" s="80" t="str">
        <f t="shared" si="3"/>
        <v/>
      </c>
      <c r="C53" s="263"/>
      <c r="D53" s="443"/>
      <c r="E53" s="85" t="str">
        <f t="shared" si="4"/>
        <v/>
      </c>
      <c r="F53" s="78" t="str">
        <f t="shared" si="5"/>
        <v/>
      </c>
      <c r="G53" s="141"/>
      <c r="H53" s="266"/>
      <c r="I53" s="141"/>
      <c r="J53" s="258"/>
    </row>
    <row r="54" spans="1:10" s="119" customFormat="1" x14ac:dyDescent="0.3">
      <c r="A54" s="77" t="str">
        <f>IF(B54="","",MAX($A$41:A53)+1)</f>
        <v/>
      </c>
      <c r="B54" s="80" t="str">
        <f t="shared" si="3"/>
        <v/>
      </c>
      <c r="C54" s="265"/>
      <c r="D54" s="198"/>
      <c r="E54" s="85" t="str">
        <f t="shared" si="4"/>
        <v/>
      </c>
      <c r="F54" s="78" t="str">
        <f t="shared" si="5"/>
        <v/>
      </c>
      <c r="G54" s="144"/>
      <c r="H54" s="270"/>
      <c r="I54" s="144"/>
      <c r="J54" s="146"/>
    </row>
    <row r="55" spans="1:10" s="119" customFormat="1" x14ac:dyDescent="0.3">
      <c r="A55" s="77" t="str">
        <f>IF(B55="","",MAX($A$41:A54)+1)</f>
        <v/>
      </c>
      <c r="B55" s="80" t="str">
        <f t="shared" si="3"/>
        <v/>
      </c>
      <c r="C55" s="267"/>
      <c r="D55" s="202"/>
      <c r="E55" s="85" t="str">
        <f t="shared" si="4"/>
        <v/>
      </c>
      <c r="F55" s="78" t="str">
        <f t="shared" si="5"/>
        <v/>
      </c>
      <c r="G55" s="141"/>
      <c r="H55" s="266"/>
      <c r="I55" s="141"/>
      <c r="J55" s="258"/>
    </row>
    <row r="56" spans="1:10" s="119" customFormat="1" x14ac:dyDescent="0.3">
      <c r="A56" s="77" t="str">
        <f>IF(B56="","",MAX($A$41:A55)+1)</f>
        <v/>
      </c>
      <c r="B56" s="80" t="str">
        <f t="shared" si="3"/>
        <v/>
      </c>
      <c r="C56" s="267"/>
      <c r="D56" s="202"/>
      <c r="E56" s="85" t="str">
        <f t="shared" si="4"/>
        <v/>
      </c>
      <c r="F56" s="78" t="str">
        <f t="shared" si="5"/>
        <v/>
      </c>
      <c r="G56" s="144"/>
      <c r="H56" s="270"/>
      <c r="I56" s="144"/>
      <c r="J56" s="146"/>
    </row>
    <row r="57" spans="1:10" s="119" customFormat="1" x14ac:dyDescent="0.3">
      <c r="A57" s="77" t="str">
        <f>IF(B57="","",MAX($A$41:A56)+1)</f>
        <v/>
      </c>
      <c r="B57" s="80" t="str">
        <f t="shared" si="3"/>
        <v/>
      </c>
      <c r="C57" s="267"/>
      <c r="D57" s="202"/>
      <c r="E57" s="85" t="str">
        <f t="shared" si="4"/>
        <v/>
      </c>
      <c r="F57" s="78" t="str">
        <f t="shared" si="5"/>
        <v/>
      </c>
      <c r="G57" s="141"/>
      <c r="H57" s="266"/>
      <c r="I57" s="141"/>
      <c r="J57" s="258"/>
    </row>
    <row r="58" spans="1:10" s="119" customFormat="1" x14ac:dyDescent="0.3">
      <c r="A58" s="77" t="str">
        <f>IF(B58="","",MAX($A$41:A57)+1)</f>
        <v/>
      </c>
      <c r="B58" s="80" t="str">
        <f t="shared" si="3"/>
        <v/>
      </c>
      <c r="C58" s="267"/>
      <c r="D58" s="202"/>
      <c r="E58" s="85" t="str">
        <f t="shared" si="4"/>
        <v/>
      </c>
      <c r="F58" s="78" t="str">
        <f t="shared" si="5"/>
        <v/>
      </c>
      <c r="G58" s="144"/>
      <c r="H58" s="270"/>
      <c r="I58" s="144"/>
      <c r="J58" s="146"/>
    </row>
    <row r="59" spans="1:10" s="119" customFormat="1" x14ac:dyDescent="0.3">
      <c r="A59" s="77" t="str">
        <f>IF(B59="","",MAX($A$41:A58)+1)</f>
        <v/>
      </c>
      <c r="B59" s="80" t="str">
        <f t="shared" si="3"/>
        <v/>
      </c>
      <c r="C59" s="267"/>
      <c r="D59" s="202"/>
      <c r="E59" s="85" t="str">
        <f t="shared" si="4"/>
        <v/>
      </c>
      <c r="F59" s="78" t="str">
        <f t="shared" si="5"/>
        <v/>
      </c>
      <c r="G59" s="141"/>
      <c r="H59" s="266"/>
      <c r="I59" s="141"/>
      <c r="J59" s="258"/>
    </row>
    <row r="60" spans="1:10" s="119" customFormat="1" x14ac:dyDescent="0.3">
      <c r="A60" s="77" t="str">
        <f>IF(B60="","",MAX($A$41:A59)+1)</f>
        <v/>
      </c>
      <c r="B60" s="78" t="str">
        <f t="shared" si="3"/>
        <v/>
      </c>
      <c r="C60" s="267"/>
      <c r="D60" s="202"/>
      <c r="E60" s="85" t="str">
        <f t="shared" si="4"/>
        <v/>
      </c>
      <c r="F60" s="78" t="str">
        <f t="shared" si="5"/>
        <v/>
      </c>
      <c r="G60" s="144"/>
      <c r="H60" s="270"/>
      <c r="I60" s="144"/>
      <c r="J60" s="146"/>
    </row>
    <row r="61" spans="1:10" s="119" customFormat="1" x14ac:dyDescent="0.3">
      <c r="A61" s="77" t="str">
        <f>IF(B61="","",MAX($A$41:A60)+1)</f>
        <v/>
      </c>
      <c r="B61" s="80" t="str">
        <f t="shared" si="3"/>
        <v/>
      </c>
      <c r="C61" s="267"/>
      <c r="D61" s="202"/>
      <c r="E61" s="85" t="str">
        <f t="shared" si="4"/>
        <v/>
      </c>
      <c r="F61" s="78" t="str">
        <f t="shared" si="5"/>
        <v/>
      </c>
      <c r="G61" s="141"/>
      <c r="H61" s="266"/>
      <c r="I61" s="141"/>
      <c r="J61" s="258"/>
    </row>
    <row r="62" spans="1:10" s="119" customFormat="1" x14ac:dyDescent="0.3">
      <c r="A62" s="77" t="str">
        <f>IF(B62="","",MAX($A$41:A61)+1)</f>
        <v/>
      </c>
      <c r="B62" s="78" t="str">
        <f t="shared" si="3"/>
        <v/>
      </c>
      <c r="C62" s="267"/>
      <c r="D62" s="202"/>
      <c r="E62" s="85" t="str">
        <f t="shared" si="4"/>
        <v/>
      </c>
      <c r="F62" s="78" t="str">
        <f t="shared" si="5"/>
        <v/>
      </c>
      <c r="G62" s="144"/>
      <c r="H62" s="270"/>
      <c r="I62" s="144"/>
      <c r="J62" s="146"/>
    </row>
    <row r="63" spans="1:10" s="119" customFormat="1" x14ac:dyDescent="0.3">
      <c r="A63" s="77" t="str">
        <f>IF(B63="","",MAX($A$41:A62)+1)</f>
        <v/>
      </c>
      <c r="B63" s="78" t="str">
        <f t="shared" si="3"/>
        <v/>
      </c>
      <c r="C63" s="267"/>
      <c r="D63" s="202"/>
      <c r="E63" s="84" t="str">
        <f t="shared" si="4"/>
        <v/>
      </c>
      <c r="F63" s="78" t="str">
        <f t="shared" si="5"/>
        <v/>
      </c>
      <c r="G63" s="141"/>
      <c r="H63" s="266"/>
      <c r="I63" s="141"/>
      <c r="J63" s="258"/>
    </row>
    <row r="64" spans="1:10" s="119" customFormat="1" ht="14.4" thickBot="1" x14ac:dyDescent="0.35">
      <c r="A64" s="460" t="str">
        <f>IF(B64="","",MAX($A$41:A63)+1)</f>
        <v/>
      </c>
      <c r="B64" s="82" t="str">
        <f t="shared" si="3"/>
        <v/>
      </c>
      <c r="C64" s="267"/>
      <c r="D64" s="202"/>
      <c r="E64" s="459" t="str">
        <f t="shared" si="4"/>
        <v/>
      </c>
      <c r="F64" s="80" t="str">
        <f t="shared" si="5"/>
        <v/>
      </c>
      <c r="G64" s="144"/>
      <c r="H64" s="270"/>
      <c r="I64" s="144"/>
      <c r="J64" s="146"/>
    </row>
    <row r="65" spans="1:10" ht="30" customHeight="1" thickBot="1" x14ac:dyDescent="0.3">
      <c r="A65" s="670" t="s">
        <v>205</v>
      </c>
      <c r="B65" s="653"/>
      <c r="C65" s="124"/>
      <c r="D65" s="125"/>
      <c r="E65" s="126"/>
      <c r="F65" s="668">
        <f ca="1">SUM(F42:G65)</f>
        <v>0</v>
      </c>
      <c r="G65" s="669"/>
      <c r="H65" s="244">
        <f>SUM(H42:H64)</f>
        <v>0</v>
      </c>
      <c r="I65" s="125"/>
      <c r="J65" s="127"/>
    </row>
    <row r="66" spans="1:10" ht="30" customHeight="1" thickBot="1" x14ac:dyDescent="0.3">
      <c r="A66" s="652" t="s">
        <v>66</v>
      </c>
      <c r="B66" s="653"/>
      <c r="C66" s="125"/>
      <c r="D66" s="126"/>
      <c r="E66" s="125"/>
      <c r="F66" s="668">
        <f>SUM(F7:G29,F42:G64)</f>
        <v>0</v>
      </c>
      <c r="G66" s="669"/>
      <c r="H66" s="244">
        <f>SUM(H7:H29,H42:H64)</f>
        <v>0</v>
      </c>
      <c r="I66" s="125"/>
      <c r="J66" s="126"/>
    </row>
    <row r="67" spans="1:10" ht="15" customHeight="1" x14ac:dyDescent="0.25">
      <c r="J67" s="117"/>
    </row>
    <row r="68" spans="1:10" ht="15" customHeight="1" x14ac:dyDescent="0.35">
      <c r="C68" s="88" t="s">
        <v>220</v>
      </c>
      <c r="E68" s="671" t="s">
        <v>195</v>
      </c>
      <c r="F68" s="671"/>
      <c r="G68" s="671"/>
      <c r="H68" s="671"/>
      <c r="I68" s="650" t="s">
        <v>222</v>
      </c>
      <c r="J68" s="650"/>
    </row>
    <row r="69" spans="1:10" ht="15" customHeight="1" x14ac:dyDescent="0.25">
      <c r="C69" s="116" t="s">
        <v>221</v>
      </c>
      <c r="I69" s="606" t="s">
        <v>194</v>
      </c>
      <c r="J69" s="651"/>
    </row>
    <row r="70" spans="1:10" ht="15" customHeight="1" x14ac:dyDescent="0.25"/>
    <row r="71" spans="1:10" ht="15" customHeight="1" x14ac:dyDescent="0.25"/>
    <row r="149" spans="2:8" hidden="1" x14ac:dyDescent="0.25"/>
    <row r="150" spans="2:8" hidden="1" x14ac:dyDescent="0.25"/>
    <row r="151" spans="2:8" hidden="1" x14ac:dyDescent="0.25"/>
    <row r="152" spans="2:8" hidden="1" x14ac:dyDescent="0.25">
      <c r="B152" s="444" t="s">
        <v>213</v>
      </c>
      <c r="C152" s="445" t="s">
        <v>304</v>
      </c>
      <c r="D152" s="253" t="str">
        <f t="shared" ref="D152:D181" si="6">B152</f>
        <v>Индекс</v>
      </c>
      <c r="E152" s="445"/>
      <c r="F152" s="447" t="s">
        <v>305</v>
      </c>
      <c r="G152" s="447"/>
      <c r="H152" s="447" t="s">
        <v>306</v>
      </c>
    </row>
    <row r="153" spans="2:8" hidden="1" x14ac:dyDescent="0.25">
      <c r="B153" s="448" t="s">
        <v>296</v>
      </c>
      <c r="C153" s="449" t="s">
        <v>608</v>
      </c>
      <c r="D153" s="253" t="str">
        <f t="shared" si="6"/>
        <v>1.1.1.</v>
      </c>
      <c r="E153" s="450" t="s">
        <v>609</v>
      </c>
      <c r="F153" s="114">
        <v>100</v>
      </c>
      <c r="G153" s="114"/>
      <c r="H153" s="447"/>
    </row>
    <row r="154" spans="2:8" hidden="1" x14ac:dyDescent="0.25">
      <c r="B154" s="448" t="s">
        <v>297</v>
      </c>
      <c r="C154" s="449" t="s">
        <v>610</v>
      </c>
      <c r="D154" s="253" t="str">
        <f t="shared" si="6"/>
        <v>1.1.2.</v>
      </c>
      <c r="E154" s="450" t="s">
        <v>609</v>
      </c>
      <c r="F154" s="114">
        <v>50</v>
      </c>
      <c r="G154" s="114"/>
      <c r="H154" s="114"/>
    </row>
    <row r="155" spans="2:8" ht="26.4" hidden="1" x14ac:dyDescent="0.25">
      <c r="B155" s="448" t="s">
        <v>644</v>
      </c>
      <c r="C155" s="449" t="s">
        <v>611</v>
      </c>
      <c r="D155" s="253" t="str">
        <f t="shared" si="6"/>
        <v>1.1.3.</v>
      </c>
      <c r="E155" s="450" t="s">
        <v>609</v>
      </c>
      <c r="F155" s="447">
        <v>80</v>
      </c>
      <c r="G155" s="447"/>
      <c r="H155" s="447"/>
    </row>
    <row r="156" spans="2:8" ht="26.4" hidden="1" x14ac:dyDescent="0.25">
      <c r="B156" s="448" t="s">
        <v>645</v>
      </c>
      <c r="C156" s="451" t="s">
        <v>612</v>
      </c>
      <c r="D156" s="253" t="str">
        <f t="shared" si="6"/>
        <v>1.1.4.</v>
      </c>
      <c r="E156" s="450" t="s">
        <v>609</v>
      </c>
      <c r="F156" s="114">
        <v>45</v>
      </c>
      <c r="G156" s="114"/>
      <c r="H156" s="447"/>
    </row>
    <row r="157" spans="2:8" hidden="1" x14ac:dyDescent="0.25">
      <c r="B157" s="448" t="s">
        <v>646</v>
      </c>
      <c r="C157" s="451" t="s">
        <v>613</v>
      </c>
      <c r="D157" s="253" t="str">
        <f t="shared" si="6"/>
        <v>1.1.5.</v>
      </c>
      <c r="E157" s="450" t="s">
        <v>614</v>
      </c>
      <c r="F157" s="447">
        <v>5</v>
      </c>
      <c r="G157" s="447"/>
      <c r="H157" s="447"/>
    </row>
    <row r="158" spans="2:8" hidden="1" x14ac:dyDescent="0.25">
      <c r="B158" s="448" t="s">
        <v>647</v>
      </c>
      <c r="C158" s="451" t="s">
        <v>615</v>
      </c>
      <c r="D158" s="253" t="str">
        <f t="shared" si="6"/>
        <v>1.1.6.</v>
      </c>
      <c r="E158" s="450" t="s">
        <v>616</v>
      </c>
      <c r="F158" s="447">
        <v>5</v>
      </c>
      <c r="G158" s="447"/>
      <c r="H158" s="447"/>
    </row>
    <row r="159" spans="2:8" hidden="1" x14ac:dyDescent="0.25">
      <c r="B159" s="448" t="s">
        <v>648</v>
      </c>
      <c r="C159" s="451" t="s">
        <v>617</v>
      </c>
      <c r="D159" s="253" t="str">
        <f t="shared" si="6"/>
        <v>1.1.7.</v>
      </c>
      <c r="E159" s="450" t="s">
        <v>616</v>
      </c>
      <c r="F159" s="447">
        <v>10</v>
      </c>
      <c r="G159" s="447"/>
      <c r="H159" s="447"/>
    </row>
    <row r="160" spans="2:8" hidden="1" x14ac:dyDescent="0.25">
      <c r="B160" s="448" t="s">
        <v>378</v>
      </c>
      <c r="C160" s="451" t="s">
        <v>618</v>
      </c>
      <c r="D160" s="253" t="str">
        <f t="shared" si="6"/>
        <v>1.3.1.</v>
      </c>
      <c r="E160" s="447" t="s">
        <v>619</v>
      </c>
      <c r="F160" s="114">
        <v>100</v>
      </c>
      <c r="G160" s="114"/>
      <c r="H160" s="114"/>
    </row>
    <row r="161" spans="2:8" ht="52.8" hidden="1" x14ac:dyDescent="0.25">
      <c r="B161" s="448" t="s">
        <v>380</v>
      </c>
      <c r="C161" s="449" t="s">
        <v>620</v>
      </c>
      <c r="D161" s="253" t="str">
        <f t="shared" si="6"/>
        <v>1.3.2.</v>
      </c>
      <c r="E161" s="447" t="s">
        <v>619</v>
      </c>
      <c r="F161" s="114">
        <v>30</v>
      </c>
      <c r="G161" s="114"/>
      <c r="H161" s="114"/>
    </row>
    <row r="162" spans="2:8" hidden="1" x14ac:dyDescent="0.25">
      <c r="B162" s="448" t="s">
        <v>382</v>
      </c>
      <c r="C162" s="449" t="s">
        <v>621</v>
      </c>
      <c r="D162" s="253" t="str">
        <f t="shared" si="6"/>
        <v>1.3.3.</v>
      </c>
      <c r="E162" s="447" t="s">
        <v>619</v>
      </c>
      <c r="F162" s="114">
        <v>10</v>
      </c>
      <c r="G162" s="114"/>
      <c r="H162" s="114"/>
    </row>
    <row r="163" spans="2:8" ht="26.4" hidden="1" x14ac:dyDescent="0.25">
      <c r="B163" s="448" t="s">
        <v>385</v>
      </c>
      <c r="C163" s="451" t="s">
        <v>622</v>
      </c>
      <c r="D163" s="253" t="str">
        <f t="shared" si="6"/>
        <v>1.4.</v>
      </c>
      <c r="E163" s="450" t="s">
        <v>609</v>
      </c>
      <c r="F163" s="114">
        <v>3</v>
      </c>
      <c r="G163" s="452"/>
      <c r="H163" s="114"/>
    </row>
    <row r="164" spans="2:8" ht="26.4" hidden="1" x14ac:dyDescent="0.25">
      <c r="B164" s="448" t="s">
        <v>649</v>
      </c>
      <c r="C164" s="451" t="s">
        <v>623</v>
      </c>
      <c r="D164" s="253" t="str">
        <f t="shared" si="6"/>
        <v>1.5.</v>
      </c>
      <c r="E164" s="450" t="s">
        <v>609</v>
      </c>
      <c r="F164" s="114">
        <v>3</v>
      </c>
      <c r="G164" s="447"/>
      <c r="H164" s="447"/>
    </row>
    <row r="165" spans="2:8" hidden="1" x14ac:dyDescent="0.25">
      <c r="B165" s="448" t="s">
        <v>391</v>
      </c>
      <c r="C165" s="449" t="s">
        <v>624</v>
      </c>
      <c r="D165" s="253" t="str">
        <f t="shared" si="6"/>
        <v>1.6.</v>
      </c>
      <c r="E165" s="450" t="s">
        <v>625</v>
      </c>
      <c r="F165" s="447">
        <v>8</v>
      </c>
      <c r="G165" s="447"/>
      <c r="H165" s="447"/>
    </row>
    <row r="166" spans="2:8" ht="26.4" hidden="1" x14ac:dyDescent="0.25">
      <c r="B166" s="448" t="s">
        <v>392</v>
      </c>
      <c r="C166" s="451" t="s">
        <v>626</v>
      </c>
      <c r="D166" s="253" t="str">
        <f t="shared" si="6"/>
        <v>1.7.</v>
      </c>
      <c r="E166" s="450" t="s">
        <v>651</v>
      </c>
      <c r="F166" s="447">
        <v>40</v>
      </c>
      <c r="G166" s="447"/>
      <c r="H166" s="447">
        <v>40</v>
      </c>
    </row>
    <row r="167" spans="2:8" hidden="1" x14ac:dyDescent="0.25">
      <c r="B167" s="448" t="s">
        <v>393</v>
      </c>
      <c r="C167" s="451" t="s">
        <v>627</v>
      </c>
      <c r="D167" s="253" t="str">
        <f t="shared" si="6"/>
        <v>1.8.</v>
      </c>
      <c r="E167" s="450" t="s">
        <v>628</v>
      </c>
      <c r="F167" s="447">
        <v>2</v>
      </c>
      <c r="G167" s="447"/>
      <c r="H167" s="447"/>
    </row>
    <row r="168" spans="2:8" ht="26.4" hidden="1" x14ac:dyDescent="0.25">
      <c r="B168" s="448" t="s">
        <v>650</v>
      </c>
      <c r="C168" s="451" t="s">
        <v>629</v>
      </c>
      <c r="D168" s="253" t="str">
        <f t="shared" si="6"/>
        <v>1.9.</v>
      </c>
      <c r="E168" s="450" t="s">
        <v>625</v>
      </c>
      <c r="F168" s="447">
        <v>6</v>
      </c>
      <c r="G168" s="447"/>
      <c r="H168" s="447"/>
    </row>
    <row r="169" spans="2:8" ht="26.4" hidden="1" x14ac:dyDescent="0.25">
      <c r="B169" s="448" t="s">
        <v>652</v>
      </c>
      <c r="C169" s="451" t="s">
        <v>630</v>
      </c>
      <c r="D169" s="253" t="str">
        <f t="shared" si="6"/>
        <v>1.10.</v>
      </c>
      <c r="E169" s="450" t="s">
        <v>625</v>
      </c>
      <c r="F169" s="447">
        <v>8</v>
      </c>
      <c r="G169" s="447"/>
      <c r="H169" s="447"/>
    </row>
    <row r="170" spans="2:8" hidden="1" x14ac:dyDescent="0.25">
      <c r="B170" s="453" t="s">
        <v>402</v>
      </c>
      <c r="C170" s="454" t="s">
        <v>631</v>
      </c>
      <c r="D170" s="253" t="str">
        <f t="shared" si="6"/>
        <v>1.11.</v>
      </c>
      <c r="E170" s="450" t="s">
        <v>651</v>
      </c>
      <c r="F170" s="447">
        <v>50</v>
      </c>
      <c r="G170" s="447"/>
      <c r="H170" s="447">
        <v>50</v>
      </c>
    </row>
    <row r="171" spans="2:8" hidden="1" x14ac:dyDescent="0.25">
      <c r="B171" s="448" t="s">
        <v>653</v>
      </c>
      <c r="C171" s="454" t="s">
        <v>632</v>
      </c>
      <c r="D171" s="253" t="str">
        <f t="shared" si="6"/>
        <v>1.12.</v>
      </c>
      <c r="E171" s="450" t="s">
        <v>651</v>
      </c>
      <c r="F171" s="447">
        <v>60</v>
      </c>
      <c r="G171" s="447"/>
      <c r="H171" s="447">
        <v>60</v>
      </c>
    </row>
    <row r="172" spans="2:8" ht="39.6" hidden="1" x14ac:dyDescent="0.25">
      <c r="B172" s="448" t="s">
        <v>654</v>
      </c>
      <c r="C172" s="451" t="s">
        <v>633</v>
      </c>
      <c r="D172" s="253" t="str">
        <f t="shared" si="6"/>
        <v>1.13.</v>
      </c>
      <c r="E172" s="450" t="s">
        <v>634</v>
      </c>
      <c r="F172" s="114">
        <v>15</v>
      </c>
      <c r="G172" s="114"/>
      <c r="H172" s="114"/>
    </row>
    <row r="173" spans="2:8" ht="26.4" hidden="1" x14ac:dyDescent="0.25">
      <c r="B173" s="448" t="s">
        <v>441</v>
      </c>
      <c r="C173" s="449" t="s">
        <v>635</v>
      </c>
      <c r="D173" s="253" t="str">
        <f t="shared" si="6"/>
        <v>1.14.1.</v>
      </c>
      <c r="E173" s="450" t="s">
        <v>651</v>
      </c>
      <c r="F173" s="447">
        <v>200</v>
      </c>
      <c r="G173" s="447"/>
      <c r="H173" s="447">
        <v>200</v>
      </c>
    </row>
    <row r="174" spans="2:8" ht="26.4" hidden="1" x14ac:dyDescent="0.25">
      <c r="B174" s="448" t="s">
        <v>442</v>
      </c>
      <c r="C174" s="449" t="s">
        <v>636</v>
      </c>
      <c r="D174" s="253" t="str">
        <f t="shared" si="6"/>
        <v>1.14.2.</v>
      </c>
      <c r="E174" s="452" t="s">
        <v>651</v>
      </c>
      <c r="F174" s="114">
        <v>400</v>
      </c>
      <c r="G174" s="114"/>
      <c r="H174" s="114">
        <v>400</v>
      </c>
    </row>
    <row r="175" spans="2:8" ht="26.4" hidden="1" x14ac:dyDescent="0.25">
      <c r="B175" s="448" t="s">
        <v>655</v>
      </c>
      <c r="C175" s="449" t="s">
        <v>637</v>
      </c>
      <c r="D175" s="253" t="str">
        <f t="shared" si="6"/>
        <v>1.15.</v>
      </c>
      <c r="E175" s="450" t="s">
        <v>616</v>
      </c>
      <c r="F175" s="114">
        <v>30</v>
      </c>
      <c r="G175" s="114"/>
      <c r="H175" s="114"/>
    </row>
    <row r="176" spans="2:8" hidden="1" x14ac:dyDescent="0.25">
      <c r="B176" s="448" t="s">
        <v>656</v>
      </c>
      <c r="C176" s="451" t="s">
        <v>638</v>
      </c>
      <c r="D176" s="253" t="str">
        <f t="shared" si="6"/>
        <v>1.16.</v>
      </c>
      <c r="E176" s="450" t="s">
        <v>616</v>
      </c>
      <c r="F176" s="114">
        <v>70</v>
      </c>
      <c r="G176" s="114"/>
      <c r="H176" s="114"/>
    </row>
    <row r="177" spans="2:8" hidden="1" x14ac:dyDescent="0.25">
      <c r="B177" s="455" t="s">
        <v>462</v>
      </c>
      <c r="C177" s="451" t="s">
        <v>639</v>
      </c>
      <c r="D177" s="253" t="str">
        <f t="shared" si="6"/>
        <v>1.17.</v>
      </c>
      <c r="E177" s="450" t="s">
        <v>616</v>
      </c>
      <c r="F177" s="447">
        <v>100</v>
      </c>
      <c r="G177" s="447"/>
      <c r="H177" s="447"/>
    </row>
    <row r="178" spans="2:8" hidden="1" x14ac:dyDescent="0.25">
      <c r="B178" s="455" t="s">
        <v>657</v>
      </c>
      <c r="C178" s="451" t="s">
        <v>640</v>
      </c>
      <c r="D178" s="253" t="str">
        <f t="shared" si="6"/>
        <v>1.18.</v>
      </c>
      <c r="E178" s="450" t="s">
        <v>651</v>
      </c>
      <c r="F178" s="447">
        <v>200</v>
      </c>
      <c r="G178" s="447"/>
      <c r="H178" s="456">
        <v>200</v>
      </c>
    </row>
    <row r="179" spans="2:8" hidden="1" x14ac:dyDescent="0.25">
      <c r="B179" s="448" t="s">
        <v>658</v>
      </c>
      <c r="C179" s="451" t="s">
        <v>641</v>
      </c>
      <c r="D179" s="253" t="str">
        <f t="shared" si="6"/>
        <v>1.19.</v>
      </c>
      <c r="E179" s="450" t="s">
        <v>651</v>
      </c>
      <c r="F179" s="456">
        <v>150</v>
      </c>
      <c r="G179" s="456"/>
      <c r="H179" s="456">
        <v>150</v>
      </c>
    </row>
    <row r="180" spans="2:8" hidden="1" x14ac:dyDescent="0.25">
      <c r="B180" s="448" t="s">
        <v>469</v>
      </c>
      <c r="C180" s="451" t="s">
        <v>642</v>
      </c>
      <c r="D180" s="253" t="str">
        <f t="shared" si="6"/>
        <v>1.20.</v>
      </c>
      <c r="E180" s="450" t="s">
        <v>659</v>
      </c>
      <c r="F180" s="456">
        <v>50</v>
      </c>
      <c r="G180" s="456"/>
      <c r="H180" s="456">
        <v>50</v>
      </c>
    </row>
    <row r="181" spans="2:8" hidden="1" x14ac:dyDescent="0.25">
      <c r="B181" s="448" t="s">
        <v>470</v>
      </c>
      <c r="C181" s="451" t="s">
        <v>643</v>
      </c>
      <c r="D181" s="253" t="str">
        <f t="shared" si="6"/>
        <v>1.21.</v>
      </c>
      <c r="E181" s="450" t="s">
        <v>651</v>
      </c>
      <c r="F181" s="114">
        <v>20</v>
      </c>
      <c r="G181" s="114"/>
      <c r="H181" s="114">
        <v>20</v>
      </c>
    </row>
    <row r="182" spans="2:8" hidden="1" x14ac:dyDescent="0.25">
      <c r="B182" s="448"/>
      <c r="C182" s="451"/>
      <c r="D182" s="446"/>
      <c r="E182" s="450"/>
      <c r="F182" s="114"/>
      <c r="G182" s="114"/>
      <c r="H182" s="114"/>
    </row>
    <row r="183" spans="2:8" hidden="1" x14ac:dyDescent="0.25"/>
  </sheetData>
  <sheetProtection password="C05F" sheet="1" objects="1" scenarios="1"/>
  <mergeCells count="31">
    <mergeCell ref="A1:J1"/>
    <mergeCell ref="A3:J3"/>
    <mergeCell ref="A4:J4"/>
    <mergeCell ref="A5:A6"/>
    <mergeCell ref="B5:B6"/>
    <mergeCell ref="C5:E6"/>
    <mergeCell ref="F5:H5"/>
    <mergeCell ref="I5:I6"/>
    <mergeCell ref="J5:J6"/>
    <mergeCell ref="F6:G6"/>
    <mergeCell ref="J40:J41"/>
    <mergeCell ref="F41:G41"/>
    <mergeCell ref="A30:B30"/>
    <mergeCell ref="E32:H32"/>
    <mergeCell ref="I32:J32"/>
    <mergeCell ref="I33:J33"/>
    <mergeCell ref="A36:J36"/>
    <mergeCell ref="A38:J38"/>
    <mergeCell ref="A40:A41"/>
    <mergeCell ref="B40:B41"/>
    <mergeCell ref="C40:E41"/>
    <mergeCell ref="F40:H40"/>
    <mergeCell ref="I40:I41"/>
    <mergeCell ref="F30:G30"/>
    <mergeCell ref="A65:B65"/>
    <mergeCell ref="A66:B66"/>
    <mergeCell ref="E68:H68"/>
    <mergeCell ref="I68:J68"/>
    <mergeCell ref="I69:J69"/>
    <mergeCell ref="F65:G65"/>
    <mergeCell ref="F66:G66"/>
  </mergeCells>
  <dataValidations count="1">
    <dataValidation type="list" allowBlank="1" showInputMessage="1" showErrorMessage="1" sqref="C7:C29 C42:C64">
      <formula1>$C$153:$C$181</formula1>
    </dataValidation>
  </dataValidations>
  <pageMargins left="1.1811023622047245" right="0.70866141732283472" top="0.78740157480314965" bottom="0.78740157480314965" header="0.11811023622047245" footer="0.31496062992125984"/>
  <pageSetup paperSize="9" scale="72" fitToHeight="10" orientation="landscape" verticalDpi="0" r:id="rId1"/>
  <rowBreaks count="1" manualBreakCount="1">
    <brk id="3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F184"/>
  <sheetViews>
    <sheetView view="pageBreakPreview" topLeftCell="A35" zoomScale="77" zoomScaleNormal="62" workbookViewId="0">
      <selection activeCell="D49" sqref="D49"/>
    </sheetView>
  </sheetViews>
  <sheetFormatPr defaultRowHeight="13.8" x14ac:dyDescent="0.25"/>
  <cols>
    <col min="1" max="1" width="5" style="116" customWidth="1"/>
    <col min="2" max="2" width="20.77734375" style="116" customWidth="1"/>
    <col min="3" max="3" width="12.77734375" style="116" customWidth="1"/>
    <col min="4" max="4" width="70.77734375" style="116" customWidth="1"/>
    <col min="5" max="5" width="30.77734375" style="116" customWidth="1"/>
    <col min="6" max="6" width="22.77734375" style="116" customWidth="1"/>
    <col min="7" max="16384" width="8.88671875" style="116"/>
  </cols>
  <sheetData>
    <row r="1" spans="1:6" ht="14.4" x14ac:dyDescent="0.3">
      <c r="A1" s="711" t="s">
        <v>260</v>
      </c>
      <c r="B1" s="712"/>
      <c r="C1" s="712"/>
      <c r="D1" s="712"/>
      <c r="E1" s="712"/>
      <c r="F1" s="713"/>
    </row>
    <row r="2" spans="1:6" ht="4.95" customHeight="1" x14ac:dyDescent="0.25">
      <c r="A2" s="461"/>
      <c r="B2" s="128"/>
      <c r="C2" s="128"/>
      <c r="D2" s="128"/>
      <c r="E2" s="128"/>
      <c r="F2" s="117"/>
    </row>
    <row r="3" spans="1:6" ht="79.95" customHeight="1" thickBot="1" x14ac:dyDescent="0.3">
      <c r="A3" s="795" t="s">
        <v>247</v>
      </c>
      <c r="B3" s="798"/>
      <c r="C3" s="798"/>
      <c r="D3" s="798"/>
      <c r="E3" s="798"/>
      <c r="F3" s="799"/>
    </row>
    <row r="4" spans="1:6" ht="30" customHeight="1" x14ac:dyDescent="0.25">
      <c r="A4" s="599" t="s">
        <v>61</v>
      </c>
      <c r="B4" s="599" t="s">
        <v>248</v>
      </c>
      <c r="C4" s="714" t="s">
        <v>232</v>
      </c>
      <c r="D4" s="656"/>
      <c r="E4" s="599" t="s">
        <v>234</v>
      </c>
      <c r="F4" s="584" t="s">
        <v>233</v>
      </c>
    </row>
    <row r="5" spans="1:6" ht="30" customHeight="1" thickBot="1" x14ac:dyDescent="0.3">
      <c r="A5" s="664"/>
      <c r="B5" s="664"/>
      <c r="C5" s="715"/>
      <c r="D5" s="657"/>
      <c r="E5" s="664"/>
      <c r="F5" s="682"/>
    </row>
    <row r="6" spans="1:6" s="119" customFormat="1" x14ac:dyDescent="0.3">
      <c r="A6" s="83" t="str">
        <f>IF(B6="","",MAX($A$5:A5)+1)</f>
        <v/>
      </c>
      <c r="B6" s="193" t="str">
        <f>IF(C6="","",IF(ISERROR(VLOOKUP(C6,$C$153:$H$183,2,0)),"",VLOOKUP(C6,$C$153:$H$183,2,0)))</f>
        <v/>
      </c>
      <c r="C6" s="700"/>
      <c r="D6" s="701"/>
      <c r="E6" s="268"/>
      <c r="F6" s="146"/>
    </row>
    <row r="7" spans="1:6" s="119" customFormat="1" x14ac:dyDescent="0.3">
      <c r="A7" s="85" t="str">
        <f>IF(B7="","",MAX($A$5:A6)+1)</f>
        <v/>
      </c>
      <c r="B7" s="78" t="str">
        <f t="shared" ref="B7:B31" si="0">IF(C7="","",IF(ISERROR(VLOOKUP(C7,$C$153:$H$183,2,0)),"",VLOOKUP(C7,$C$153:$H$183,2,0)))</f>
        <v/>
      </c>
      <c r="C7" s="695"/>
      <c r="D7" s="696"/>
      <c r="E7" s="264"/>
      <c r="F7" s="152"/>
    </row>
    <row r="8" spans="1:6" s="119" customFormat="1" x14ac:dyDescent="0.3">
      <c r="A8" s="84" t="str">
        <f>IF(B8="","",MAX($A$5:A7)+1)</f>
        <v/>
      </c>
      <c r="B8" s="78" t="str">
        <f t="shared" si="0"/>
        <v/>
      </c>
      <c r="C8" s="697"/>
      <c r="D8" s="698"/>
      <c r="E8" s="264"/>
      <c r="F8" s="152"/>
    </row>
    <row r="9" spans="1:6" s="119" customFormat="1" x14ac:dyDescent="0.3">
      <c r="A9" s="85" t="str">
        <f>IF(B9="","",MAX($A$5:A8)+1)</f>
        <v/>
      </c>
      <c r="B9" s="80" t="str">
        <f t="shared" si="0"/>
        <v/>
      </c>
      <c r="C9" s="702"/>
      <c r="D9" s="703"/>
      <c r="E9" s="266"/>
      <c r="F9" s="258"/>
    </row>
    <row r="10" spans="1:6" s="119" customFormat="1" x14ac:dyDescent="0.3">
      <c r="A10" s="84" t="str">
        <f>IF(B10="","",MAX($A$5:A9)+1)</f>
        <v/>
      </c>
      <c r="B10" s="78" t="str">
        <f t="shared" si="0"/>
        <v/>
      </c>
      <c r="C10" s="697"/>
      <c r="D10" s="698"/>
      <c r="E10" s="270"/>
      <c r="F10" s="146"/>
    </row>
    <row r="11" spans="1:6" s="119" customFormat="1" x14ac:dyDescent="0.3">
      <c r="A11" s="85" t="str">
        <f>IF(B11="","",MAX($A$5:A10)+1)</f>
        <v/>
      </c>
      <c r="B11" s="78" t="str">
        <f t="shared" si="0"/>
        <v/>
      </c>
      <c r="C11" s="695"/>
      <c r="D11" s="696"/>
      <c r="E11" s="266"/>
      <c r="F11" s="258"/>
    </row>
    <row r="12" spans="1:6" s="119" customFormat="1" x14ac:dyDescent="0.3">
      <c r="A12" s="84" t="str">
        <f>IF(B12="","",MAX($A$5:A11)+1)</f>
        <v/>
      </c>
      <c r="B12" s="78" t="str">
        <f t="shared" si="0"/>
        <v/>
      </c>
      <c r="C12" s="697"/>
      <c r="D12" s="698"/>
      <c r="E12" s="266"/>
      <c r="F12" s="258"/>
    </row>
    <row r="13" spans="1:6" s="119" customFormat="1" x14ac:dyDescent="0.3">
      <c r="A13" s="84" t="str">
        <f>IF(B13="","",MAX($A$5:A12)+1)</f>
        <v/>
      </c>
      <c r="B13" s="78" t="str">
        <f t="shared" si="0"/>
        <v/>
      </c>
      <c r="C13" s="699"/>
      <c r="D13" s="694"/>
      <c r="E13" s="262"/>
      <c r="F13" s="139"/>
    </row>
    <row r="14" spans="1:6" s="119" customFormat="1" x14ac:dyDescent="0.3">
      <c r="A14" s="84" t="str">
        <f>IF(B14="","",MAX($A$5:A13)+1)</f>
        <v/>
      </c>
      <c r="B14" s="78" t="str">
        <f t="shared" si="0"/>
        <v/>
      </c>
      <c r="C14" s="702"/>
      <c r="D14" s="703"/>
      <c r="E14" s="264"/>
      <c r="F14" s="152"/>
    </row>
    <row r="15" spans="1:6" s="119" customFormat="1" x14ac:dyDescent="0.3">
      <c r="A15" s="84" t="str">
        <f>IF(B15="","",MAX($A$5:A14)+1)</f>
        <v/>
      </c>
      <c r="B15" s="78" t="str">
        <f t="shared" si="0"/>
        <v/>
      </c>
      <c r="C15" s="697"/>
      <c r="D15" s="698"/>
      <c r="E15" s="266"/>
      <c r="F15" s="258"/>
    </row>
    <row r="16" spans="1:6" s="119" customFormat="1" x14ac:dyDescent="0.3">
      <c r="A16" s="85" t="str">
        <f>IF(B16="","",MAX($A$5:A15)+1)</f>
        <v/>
      </c>
      <c r="B16" s="78" t="str">
        <f t="shared" si="0"/>
        <v/>
      </c>
      <c r="C16" s="699"/>
      <c r="D16" s="694"/>
      <c r="E16" s="270"/>
      <c r="F16" s="146"/>
    </row>
    <row r="17" spans="1:6" s="119" customFormat="1" x14ac:dyDescent="0.3">
      <c r="A17" s="85" t="str">
        <f>IF(B17="","",MAX($A$5:A16)+1)</f>
        <v/>
      </c>
      <c r="B17" s="78" t="str">
        <f t="shared" si="0"/>
        <v/>
      </c>
      <c r="C17" s="695"/>
      <c r="D17" s="696"/>
      <c r="E17" s="266"/>
      <c r="F17" s="258"/>
    </row>
    <row r="18" spans="1:6" s="119" customFormat="1" x14ac:dyDescent="0.3">
      <c r="A18" s="85" t="str">
        <f>IF(B18="","",MAX($A$5:A17)+1)</f>
        <v/>
      </c>
      <c r="B18" s="78" t="str">
        <f t="shared" si="0"/>
        <v/>
      </c>
      <c r="C18" s="695"/>
      <c r="D18" s="696"/>
      <c r="E18" s="264"/>
      <c r="F18" s="152"/>
    </row>
    <row r="19" spans="1:6" s="119" customFormat="1" x14ac:dyDescent="0.3">
      <c r="A19" s="85" t="str">
        <f>IF(B19="","",MAX($A$5:A18)+1)</f>
        <v/>
      </c>
      <c r="B19" s="78" t="str">
        <f t="shared" si="0"/>
        <v/>
      </c>
      <c r="C19" s="695"/>
      <c r="D19" s="696"/>
      <c r="E19" s="266"/>
      <c r="F19" s="258"/>
    </row>
    <row r="20" spans="1:6" s="119" customFormat="1" x14ac:dyDescent="0.3">
      <c r="A20" s="85" t="str">
        <f>IF(B20="","",MAX($A$5:A19)+1)</f>
        <v/>
      </c>
      <c r="B20" s="78" t="str">
        <f t="shared" si="0"/>
        <v/>
      </c>
      <c r="C20" s="695"/>
      <c r="D20" s="696"/>
      <c r="E20" s="266"/>
      <c r="F20" s="258"/>
    </row>
    <row r="21" spans="1:6" s="119" customFormat="1" x14ac:dyDescent="0.3">
      <c r="A21" s="85" t="str">
        <f>IF(B21="","",MAX($A$5:A20)+1)</f>
        <v/>
      </c>
      <c r="B21" s="78" t="str">
        <f t="shared" si="0"/>
        <v/>
      </c>
      <c r="C21" s="695"/>
      <c r="D21" s="696"/>
      <c r="E21" s="262"/>
      <c r="F21" s="139"/>
    </row>
    <row r="22" spans="1:6" s="119" customFormat="1" x14ac:dyDescent="0.3">
      <c r="A22" s="85" t="str">
        <f>IF(B22="","",MAX($A$5:A21)+1)</f>
        <v/>
      </c>
      <c r="B22" s="78" t="str">
        <f t="shared" si="0"/>
        <v/>
      </c>
      <c r="C22" s="695"/>
      <c r="D22" s="696"/>
      <c r="E22" s="270"/>
      <c r="F22" s="146"/>
    </row>
    <row r="23" spans="1:6" s="119" customFormat="1" x14ac:dyDescent="0.3">
      <c r="A23" s="85" t="str">
        <f>IF(B23="","",MAX($A$5:A22)+1)</f>
        <v/>
      </c>
      <c r="B23" s="78" t="str">
        <f t="shared" si="0"/>
        <v/>
      </c>
      <c r="C23" s="697"/>
      <c r="D23" s="698"/>
      <c r="E23" s="266"/>
      <c r="F23" s="258"/>
    </row>
    <row r="24" spans="1:6" s="119" customFormat="1" x14ac:dyDescent="0.3">
      <c r="A24" s="85" t="str">
        <f>IF(B24="","",MAX($A$5:A23)+1)</f>
        <v/>
      </c>
      <c r="B24" s="78" t="str">
        <f t="shared" si="0"/>
        <v/>
      </c>
      <c r="C24" s="699"/>
      <c r="D24" s="694"/>
      <c r="E24" s="270"/>
      <c r="F24" s="146"/>
    </row>
    <row r="25" spans="1:6" s="119" customFormat="1" x14ac:dyDescent="0.3">
      <c r="A25" s="85" t="str">
        <f>IF(B25="","",MAX($A$5:A24)+1)</f>
        <v/>
      </c>
      <c r="B25" s="78" t="str">
        <f t="shared" si="0"/>
        <v/>
      </c>
      <c r="C25" s="699"/>
      <c r="D25" s="694"/>
      <c r="E25" s="266"/>
      <c r="F25" s="258"/>
    </row>
    <row r="26" spans="1:6" s="119" customFormat="1" x14ac:dyDescent="0.3">
      <c r="A26" s="84" t="str">
        <f>IF(B26="","",MAX($A$5:A25)+1)</f>
        <v/>
      </c>
      <c r="B26" s="78" t="str">
        <f t="shared" si="0"/>
        <v/>
      </c>
      <c r="C26" s="699"/>
      <c r="D26" s="694"/>
      <c r="E26" s="266"/>
      <c r="F26" s="258"/>
    </row>
    <row r="27" spans="1:6" s="119" customFormat="1" x14ac:dyDescent="0.3">
      <c r="A27" s="84" t="str">
        <f>IF(B27="","",MAX($A$5:A26)+1)</f>
        <v/>
      </c>
      <c r="B27" s="78" t="str">
        <f t="shared" si="0"/>
        <v/>
      </c>
      <c r="C27" s="699"/>
      <c r="D27" s="694"/>
      <c r="E27" s="262"/>
      <c r="F27" s="139"/>
    </row>
    <row r="28" spans="1:6" s="119" customFormat="1" x14ac:dyDescent="0.3">
      <c r="A28" s="84" t="str">
        <f>IF(B28="","",MAX($A$5:A27)+1)</f>
        <v/>
      </c>
      <c r="B28" s="78" t="str">
        <f t="shared" si="0"/>
        <v/>
      </c>
      <c r="C28" s="693"/>
      <c r="D28" s="694"/>
      <c r="E28" s="262"/>
      <c r="F28" s="139"/>
    </row>
    <row r="29" spans="1:6" s="119" customFormat="1" x14ac:dyDescent="0.3">
      <c r="A29" s="84" t="str">
        <f>IF(B29="","",MAX($A$5:A28)+1)</f>
        <v/>
      </c>
      <c r="B29" s="78" t="str">
        <f t="shared" si="0"/>
        <v/>
      </c>
      <c r="C29" s="693"/>
      <c r="D29" s="694"/>
      <c r="E29" s="262"/>
      <c r="F29" s="139"/>
    </row>
    <row r="30" spans="1:6" s="119" customFormat="1" x14ac:dyDescent="0.3">
      <c r="A30" s="84" t="str">
        <f>IF(B30="","",MAX($A$5:A29)+1)</f>
        <v/>
      </c>
      <c r="B30" s="78" t="str">
        <f t="shared" si="0"/>
        <v/>
      </c>
      <c r="C30" s="693"/>
      <c r="D30" s="694"/>
      <c r="E30" s="262"/>
      <c r="F30" s="139"/>
    </row>
    <row r="31" spans="1:6" s="119" customFormat="1" ht="14.4" thickBot="1" x14ac:dyDescent="0.35">
      <c r="A31" s="251" t="str">
        <f>IF(B31="","",MAX($A$5:A30)+1)</f>
        <v/>
      </c>
      <c r="B31" s="82" t="str">
        <f t="shared" si="0"/>
        <v/>
      </c>
      <c r="C31" s="688"/>
      <c r="D31" s="689"/>
      <c r="E31" s="182"/>
      <c r="F31" s="183"/>
    </row>
    <row r="32" spans="1:6" ht="15" customHeight="1" x14ac:dyDescent="0.25">
      <c r="A32" s="461"/>
      <c r="B32" s="131"/>
      <c r="C32" s="128"/>
      <c r="D32" s="128"/>
      <c r="E32" s="128"/>
      <c r="F32" s="117"/>
    </row>
    <row r="33" spans="1:6" ht="14.4" x14ac:dyDescent="0.3">
      <c r="A33" s="708" t="s">
        <v>261</v>
      </c>
      <c r="B33" s="709"/>
      <c r="C33" s="709"/>
      <c r="D33" s="709"/>
      <c r="E33" s="709"/>
      <c r="F33" s="587"/>
    </row>
    <row r="34" spans="1:6" ht="4.95" customHeight="1" x14ac:dyDescent="0.25">
      <c r="A34" s="461"/>
      <c r="B34" s="128"/>
      <c r="C34" s="128"/>
      <c r="D34" s="128"/>
      <c r="E34" s="128"/>
      <c r="F34" s="117"/>
    </row>
    <row r="35" spans="1:6" ht="79.95" customHeight="1" thickBot="1" x14ac:dyDescent="0.3">
      <c r="A35" s="795" t="s">
        <v>249</v>
      </c>
      <c r="B35" s="798"/>
      <c r="C35" s="798"/>
      <c r="D35" s="798"/>
      <c r="E35" s="798"/>
      <c r="F35" s="799"/>
    </row>
    <row r="36" spans="1:6" ht="30" customHeight="1" x14ac:dyDescent="0.25">
      <c r="A36" s="599" t="s">
        <v>61</v>
      </c>
      <c r="B36" s="599" t="s">
        <v>248</v>
      </c>
      <c r="C36" s="594" t="s">
        <v>213</v>
      </c>
      <c r="D36" s="656" t="s">
        <v>237</v>
      </c>
      <c r="E36" s="592" t="s">
        <v>238</v>
      </c>
      <c r="F36" s="584"/>
    </row>
    <row r="37" spans="1:6" ht="30" customHeight="1" thickBot="1" x14ac:dyDescent="0.3">
      <c r="A37" s="664"/>
      <c r="B37" s="664"/>
      <c r="C37" s="710"/>
      <c r="D37" s="657"/>
      <c r="E37" s="683"/>
      <c r="F37" s="682"/>
    </row>
    <row r="38" spans="1:6" s="119" customFormat="1" x14ac:dyDescent="0.3">
      <c r="A38" s="180"/>
      <c r="B38" s="134"/>
      <c r="C38" s="134"/>
      <c r="D38" s="268"/>
      <c r="E38" s="684"/>
      <c r="F38" s="685"/>
    </row>
    <row r="39" spans="1:6" s="119" customFormat="1" x14ac:dyDescent="0.3">
      <c r="A39" s="155"/>
      <c r="B39" s="150"/>
      <c r="C39" s="150"/>
      <c r="D39" s="264"/>
      <c r="E39" s="679"/>
      <c r="F39" s="680"/>
    </row>
    <row r="40" spans="1:6" s="119" customFormat="1" x14ac:dyDescent="0.3">
      <c r="A40" s="143"/>
      <c r="B40" s="141"/>
      <c r="C40" s="141"/>
      <c r="D40" s="266"/>
      <c r="E40" s="679"/>
      <c r="F40" s="680"/>
    </row>
    <row r="41" spans="1:6" s="119" customFormat="1" x14ac:dyDescent="0.3">
      <c r="A41" s="249"/>
      <c r="B41" s="144"/>
      <c r="C41" s="144"/>
      <c r="D41" s="270"/>
      <c r="E41" s="679"/>
      <c r="F41" s="680"/>
    </row>
    <row r="42" spans="1:6" s="119" customFormat="1" x14ac:dyDescent="0.3">
      <c r="A42" s="143"/>
      <c r="B42" s="141"/>
      <c r="C42" s="141"/>
      <c r="D42" s="266"/>
      <c r="E42" s="679"/>
      <c r="F42" s="680"/>
    </row>
    <row r="43" spans="1:6" s="119" customFormat="1" x14ac:dyDescent="0.3">
      <c r="A43" s="155"/>
      <c r="B43" s="150"/>
      <c r="C43" s="150"/>
      <c r="D43" s="264"/>
      <c r="E43" s="679"/>
      <c r="F43" s="680"/>
    </row>
    <row r="44" spans="1:6" s="119" customFormat="1" x14ac:dyDescent="0.3">
      <c r="A44" s="143"/>
      <c r="B44" s="141"/>
      <c r="C44" s="141"/>
      <c r="D44" s="266"/>
      <c r="E44" s="679"/>
      <c r="F44" s="680"/>
    </row>
    <row r="45" spans="1:6" s="119" customFormat="1" x14ac:dyDescent="0.3">
      <c r="A45" s="148"/>
      <c r="B45" s="137"/>
      <c r="C45" s="137"/>
      <c r="D45" s="262"/>
      <c r="E45" s="679"/>
      <c r="F45" s="680"/>
    </row>
    <row r="46" spans="1:6" s="119" customFormat="1" x14ac:dyDescent="0.3">
      <c r="A46" s="249"/>
      <c r="B46" s="144"/>
      <c r="C46" s="144"/>
      <c r="D46" s="270"/>
      <c r="E46" s="679"/>
      <c r="F46" s="680"/>
    </row>
    <row r="47" spans="1:6" s="119" customFormat="1" x14ac:dyDescent="0.3">
      <c r="A47" s="143"/>
      <c r="B47" s="141"/>
      <c r="C47" s="141"/>
      <c r="D47" s="266"/>
      <c r="E47" s="679"/>
      <c r="F47" s="680"/>
    </row>
    <row r="48" spans="1:6" s="119" customFormat="1" x14ac:dyDescent="0.3">
      <c r="A48" s="148"/>
      <c r="B48" s="137"/>
      <c r="C48" s="141"/>
      <c r="D48" s="266"/>
      <c r="E48" s="679"/>
      <c r="F48" s="680"/>
    </row>
    <row r="49" spans="1:6" s="119" customFormat="1" x14ac:dyDescent="0.3">
      <c r="A49" s="155"/>
      <c r="B49" s="150"/>
      <c r="C49" s="150"/>
      <c r="D49" s="264"/>
      <c r="E49" s="679"/>
      <c r="F49" s="680"/>
    </row>
    <row r="50" spans="1:6" s="119" customFormat="1" x14ac:dyDescent="0.3">
      <c r="A50" s="155"/>
      <c r="B50" s="150"/>
      <c r="C50" s="150"/>
      <c r="D50" s="264"/>
      <c r="E50" s="679"/>
      <c r="F50" s="680"/>
    </row>
    <row r="51" spans="1:6" s="119" customFormat="1" x14ac:dyDescent="0.3">
      <c r="A51" s="155"/>
      <c r="B51" s="150"/>
      <c r="C51" s="150"/>
      <c r="D51" s="264"/>
      <c r="E51" s="679"/>
      <c r="F51" s="680"/>
    </row>
    <row r="52" spans="1:6" s="119" customFormat="1" x14ac:dyDescent="0.3">
      <c r="A52" s="155"/>
      <c r="B52" s="150"/>
      <c r="C52" s="150"/>
      <c r="D52" s="264"/>
      <c r="E52" s="679"/>
      <c r="F52" s="680"/>
    </row>
    <row r="53" spans="1:6" s="119" customFormat="1" x14ac:dyDescent="0.3">
      <c r="A53" s="155"/>
      <c r="B53" s="150"/>
      <c r="C53" s="150"/>
      <c r="D53" s="264"/>
      <c r="E53" s="679"/>
      <c r="F53" s="680"/>
    </row>
    <row r="54" spans="1:6" s="119" customFormat="1" x14ac:dyDescent="0.3">
      <c r="A54" s="155"/>
      <c r="B54" s="150"/>
      <c r="C54" s="150"/>
      <c r="D54" s="264"/>
      <c r="E54" s="679"/>
      <c r="F54" s="680"/>
    </row>
    <row r="55" spans="1:6" s="119" customFormat="1" x14ac:dyDescent="0.3">
      <c r="A55" s="143"/>
      <c r="B55" s="141"/>
      <c r="C55" s="141"/>
      <c r="D55" s="266"/>
      <c r="E55" s="679"/>
      <c r="F55" s="680"/>
    </row>
    <row r="56" spans="1:6" s="119" customFormat="1" x14ac:dyDescent="0.3">
      <c r="A56" s="148"/>
      <c r="B56" s="137"/>
      <c r="C56" s="137"/>
      <c r="D56" s="262"/>
      <c r="E56" s="679"/>
      <c r="F56" s="680"/>
    </row>
    <row r="57" spans="1:6" s="119" customFormat="1" x14ac:dyDescent="0.3">
      <c r="A57" s="148"/>
      <c r="B57" s="137"/>
      <c r="C57" s="137"/>
      <c r="D57" s="262"/>
      <c r="E57" s="679"/>
      <c r="F57" s="680"/>
    </row>
    <row r="58" spans="1:6" s="119" customFormat="1" x14ac:dyDescent="0.3">
      <c r="A58" s="148"/>
      <c r="B58" s="137"/>
      <c r="C58" s="137"/>
      <c r="D58" s="262"/>
      <c r="E58" s="679"/>
      <c r="F58" s="680"/>
    </row>
    <row r="59" spans="1:6" s="119" customFormat="1" x14ac:dyDescent="0.3">
      <c r="A59" s="148"/>
      <c r="B59" s="137"/>
      <c r="C59" s="137"/>
      <c r="D59" s="262"/>
      <c r="E59" s="679"/>
      <c r="F59" s="680"/>
    </row>
    <row r="60" spans="1:6" s="119" customFormat="1" x14ac:dyDescent="0.3">
      <c r="A60" s="148"/>
      <c r="B60" s="137"/>
      <c r="C60" s="137"/>
      <c r="D60" s="262"/>
      <c r="E60" s="679"/>
      <c r="F60" s="680"/>
    </row>
    <row r="61" spans="1:6" s="119" customFormat="1" x14ac:dyDescent="0.3">
      <c r="A61" s="148"/>
      <c r="B61" s="137"/>
      <c r="C61" s="137"/>
      <c r="D61" s="262"/>
      <c r="E61" s="679"/>
      <c r="F61" s="680"/>
    </row>
    <row r="62" spans="1:6" s="119" customFormat="1" ht="14.4" thickBot="1" x14ac:dyDescent="0.35">
      <c r="A62" s="250"/>
      <c r="B62" s="156"/>
      <c r="C62" s="156"/>
      <c r="D62" s="157"/>
      <c r="E62" s="686"/>
      <c r="F62" s="687"/>
    </row>
    <row r="63" spans="1:6" ht="15" customHeight="1" x14ac:dyDescent="0.25">
      <c r="A63" s="128"/>
      <c r="B63" s="128"/>
      <c r="C63" s="606"/>
      <c r="D63" s="606"/>
      <c r="E63" s="128"/>
      <c r="F63" s="131"/>
    </row>
    <row r="64" spans="1:6" x14ac:dyDescent="0.25">
      <c r="E64" s="128"/>
    </row>
    <row r="65" spans="2:5" x14ac:dyDescent="0.25">
      <c r="B65" s="254" t="s">
        <v>220</v>
      </c>
      <c r="C65" s="129"/>
      <c r="D65" s="188" t="s">
        <v>606</v>
      </c>
      <c r="E65" s="255" t="s">
        <v>222</v>
      </c>
    </row>
    <row r="66" spans="2:5" x14ac:dyDescent="0.25">
      <c r="B66" s="191" t="s">
        <v>193</v>
      </c>
      <c r="C66" s="129"/>
      <c r="D66" s="129"/>
      <c r="E66" s="189" t="s">
        <v>194</v>
      </c>
    </row>
    <row r="67" spans="2:5" x14ac:dyDescent="0.25">
      <c r="B67" s="191"/>
      <c r="C67" s="129"/>
      <c r="D67" s="187"/>
      <c r="E67" s="129"/>
    </row>
    <row r="150" spans="2:6" hidden="1" x14ac:dyDescent="0.25"/>
    <row r="151" spans="2:6" hidden="1" x14ac:dyDescent="0.25"/>
    <row r="152" spans="2:6" hidden="1" x14ac:dyDescent="0.25">
      <c r="B152" s="444" t="s">
        <v>213</v>
      </c>
      <c r="C152" s="445" t="s">
        <v>304</v>
      </c>
      <c r="D152" s="253" t="str">
        <f t="shared" ref="D152:D181" si="1">B152</f>
        <v>Индекс</v>
      </c>
      <c r="E152" s="445"/>
      <c r="F152" s="447" t="s">
        <v>305</v>
      </c>
    </row>
    <row r="153" spans="2:6" ht="39.6" hidden="1" x14ac:dyDescent="0.25">
      <c r="B153" s="448" t="s">
        <v>296</v>
      </c>
      <c r="C153" s="449" t="s">
        <v>608</v>
      </c>
      <c r="D153" s="253" t="str">
        <f t="shared" si="1"/>
        <v>1.1.1.</v>
      </c>
      <c r="E153" s="450" t="s">
        <v>609</v>
      </c>
      <c r="F153" s="114">
        <v>100</v>
      </c>
    </row>
    <row r="154" spans="2:6" ht="26.4" hidden="1" x14ac:dyDescent="0.25">
      <c r="B154" s="448" t="s">
        <v>297</v>
      </c>
      <c r="C154" s="449" t="s">
        <v>610</v>
      </c>
      <c r="D154" s="253" t="str">
        <f t="shared" si="1"/>
        <v>1.1.2.</v>
      </c>
      <c r="E154" s="450" t="s">
        <v>609</v>
      </c>
      <c r="F154" s="114">
        <v>50</v>
      </c>
    </row>
    <row r="155" spans="2:6" ht="145.19999999999999" hidden="1" x14ac:dyDescent="0.25">
      <c r="B155" s="448" t="s">
        <v>644</v>
      </c>
      <c r="C155" s="449" t="s">
        <v>611</v>
      </c>
      <c r="D155" s="253" t="str">
        <f t="shared" si="1"/>
        <v>1.1.3.</v>
      </c>
      <c r="E155" s="450" t="s">
        <v>609</v>
      </c>
      <c r="F155" s="447">
        <v>80</v>
      </c>
    </row>
    <row r="156" spans="2:6" ht="145.19999999999999" hidden="1" x14ac:dyDescent="0.25">
      <c r="B156" s="448" t="s">
        <v>645</v>
      </c>
      <c r="C156" s="451" t="s">
        <v>612</v>
      </c>
      <c r="D156" s="253" t="str">
        <f t="shared" si="1"/>
        <v>1.1.4.</v>
      </c>
      <c r="E156" s="450" t="s">
        <v>609</v>
      </c>
      <c r="F156" s="114">
        <v>45</v>
      </c>
    </row>
    <row r="157" spans="2:6" ht="79.2" hidden="1" x14ac:dyDescent="0.25">
      <c r="B157" s="448" t="s">
        <v>646</v>
      </c>
      <c r="C157" s="451" t="s">
        <v>613</v>
      </c>
      <c r="D157" s="253" t="str">
        <f t="shared" si="1"/>
        <v>1.1.5.</v>
      </c>
      <c r="E157" s="450" t="s">
        <v>614</v>
      </c>
      <c r="F157" s="447">
        <v>5</v>
      </c>
    </row>
    <row r="158" spans="2:6" ht="66" hidden="1" x14ac:dyDescent="0.25">
      <c r="B158" s="448" t="s">
        <v>647</v>
      </c>
      <c r="C158" s="451" t="s">
        <v>615</v>
      </c>
      <c r="D158" s="253" t="str">
        <f t="shared" si="1"/>
        <v>1.1.6.</v>
      </c>
      <c r="E158" s="450" t="s">
        <v>616</v>
      </c>
      <c r="F158" s="447">
        <v>5</v>
      </c>
    </row>
    <row r="159" spans="2:6" ht="52.8" hidden="1" x14ac:dyDescent="0.25">
      <c r="B159" s="448" t="s">
        <v>648</v>
      </c>
      <c r="C159" s="451" t="s">
        <v>617</v>
      </c>
      <c r="D159" s="253" t="str">
        <f t="shared" si="1"/>
        <v>1.1.7.</v>
      </c>
      <c r="E159" s="450" t="s">
        <v>616</v>
      </c>
      <c r="F159" s="447">
        <v>10</v>
      </c>
    </row>
    <row r="160" spans="2:6" ht="92.4" hidden="1" x14ac:dyDescent="0.25">
      <c r="B160" s="448" t="s">
        <v>378</v>
      </c>
      <c r="C160" s="451" t="s">
        <v>618</v>
      </c>
      <c r="D160" s="253" t="str">
        <f t="shared" si="1"/>
        <v>1.3.1.</v>
      </c>
      <c r="E160" s="447" t="s">
        <v>619</v>
      </c>
      <c r="F160" s="114">
        <v>100</v>
      </c>
    </row>
    <row r="161" spans="2:6" ht="303.60000000000002" hidden="1" x14ac:dyDescent="0.25">
      <c r="B161" s="448" t="s">
        <v>380</v>
      </c>
      <c r="C161" s="449" t="s">
        <v>620</v>
      </c>
      <c r="D161" s="253" t="str">
        <f t="shared" si="1"/>
        <v>1.3.2.</v>
      </c>
      <c r="E161" s="447" t="s">
        <v>619</v>
      </c>
      <c r="F161" s="114">
        <v>30</v>
      </c>
    </row>
    <row r="162" spans="2:6" ht="79.2" hidden="1" x14ac:dyDescent="0.25">
      <c r="B162" s="448" t="s">
        <v>382</v>
      </c>
      <c r="C162" s="449" t="s">
        <v>621</v>
      </c>
      <c r="D162" s="253" t="str">
        <f t="shared" si="1"/>
        <v>1.3.3.</v>
      </c>
      <c r="E162" s="447" t="s">
        <v>619</v>
      </c>
      <c r="F162" s="114">
        <v>10</v>
      </c>
    </row>
    <row r="163" spans="2:6" ht="145.19999999999999" hidden="1" x14ac:dyDescent="0.25">
      <c r="B163" s="448" t="s">
        <v>385</v>
      </c>
      <c r="C163" s="451" t="s">
        <v>622</v>
      </c>
      <c r="D163" s="253" t="str">
        <f t="shared" si="1"/>
        <v>1.4.</v>
      </c>
      <c r="E163" s="450" t="s">
        <v>609</v>
      </c>
      <c r="F163" s="114">
        <v>3</v>
      </c>
    </row>
    <row r="164" spans="2:6" ht="145.19999999999999" hidden="1" x14ac:dyDescent="0.25">
      <c r="B164" s="448" t="s">
        <v>649</v>
      </c>
      <c r="C164" s="451" t="s">
        <v>623</v>
      </c>
      <c r="D164" s="253" t="str">
        <f t="shared" si="1"/>
        <v>1.5.</v>
      </c>
      <c r="E164" s="450" t="s">
        <v>609</v>
      </c>
      <c r="F164" s="114">
        <v>3</v>
      </c>
    </row>
    <row r="165" spans="2:6" ht="39.6" hidden="1" x14ac:dyDescent="0.25">
      <c r="B165" s="448" t="s">
        <v>391</v>
      </c>
      <c r="C165" s="449" t="s">
        <v>624</v>
      </c>
      <c r="D165" s="253" t="str">
        <f t="shared" si="1"/>
        <v>1.6.</v>
      </c>
      <c r="E165" s="450" t="s">
        <v>625</v>
      </c>
      <c r="F165" s="447">
        <v>8</v>
      </c>
    </row>
    <row r="166" spans="2:6" ht="184.8" hidden="1" x14ac:dyDescent="0.25">
      <c r="B166" s="448" t="s">
        <v>392</v>
      </c>
      <c r="C166" s="451" t="s">
        <v>626</v>
      </c>
      <c r="D166" s="253" t="str">
        <f t="shared" si="1"/>
        <v>1.7.</v>
      </c>
      <c r="E166" s="450" t="s">
        <v>651</v>
      </c>
      <c r="F166" s="447">
        <v>40</v>
      </c>
    </row>
    <row r="167" spans="2:6" ht="92.4" hidden="1" x14ac:dyDescent="0.25">
      <c r="B167" s="448" t="s">
        <v>393</v>
      </c>
      <c r="C167" s="451" t="s">
        <v>627</v>
      </c>
      <c r="D167" s="253" t="str">
        <f t="shared" si="1"/>
        <v>1.8.</v>
      </c>
      <c r="E167" s="450" t="s">
        <v>628</v>
      </c>
      <c r="F167" s="447">
        <v>2</v>
      </c>
    </row>
    <row r="168" spans="2:6" ht="105.6" hidden="1" x14ac:dyDescent="0.25">
      <c r="B168" s="448" t="s">
        <v>650</v>
      </c>
      <c r="C168" s="451" t="s">
        <v>629</v>
      </c>
      <c r="D168" s="253" t="str">
        <f t="shared" si="1"/>
        <v>1.9.</v>
      </c>
      <c r="E168" s="450" t="s">
        <v>625</v>
      </c>
      <c r="F168" s="447">
        <v>6</v>
      </c>
    </row>
    <row r="169" spans="2:6" ht="105.6" hidden="1" x14ac:dyDescent="0.25">
      <c r="B169" s="448" t="s">
        <v>652</v>
      </c>
      <c r="C169" s="451" t="s">
        <v>630</v>
      </c>
      <c r="D169" s="253" t="str">
        <f t="shared" si="1"/>
        <v>1.10.</v>
      </c>
      <c r="E169" s="450" t="s">
        <v>625</v>
      </c>
      <c r="F169" s="447">
        <v>8</v>
      </c>
    </row>
    <row r="170" spans="2:6" ht="105.6" hidden="1" x14ac:dyDescent="0.25">
      <c r="B170" s="453" t="s">
        <v>402</v>
      </c>
      <c r="C170" s="454" t="s">
        <v>631</v>
      </c>
      <c r="D170" s="253" t="str">
        <f t="shared" si="1"/>
        <v>1.11.</v>
      </c>
      <c r="E170" s="450" t="s">
        <v>651</v>
      </c>
      <c r="F170" s="447">
        <v>50</v>
      </c>
    </row>
    <row r="171" spans="2:6" ht="66" hidden="1" x14ac:dyDescent="0.25">
      <c r="B171" s="448" t="s">
        <v>653</v>
      </c>
      <c r="C171" s="454" t="s">
        <v>632</v>
      </c>
      <c r="D171" s="253" t="str">
        <f t="shared" si="1"/>
        <v>1.12.</v>
      </c>
      <c r="E171" s="450" t="s">
        <v>651</v>
      </c>
      <c r="F171" s="447">
        <v>60</v>
      </c>
    </row>
    <row r="172" spans="2:6" ht="211.2" hidden="1" x14ac:dyDescent="0.25">
      <c r="B172" s="448" t="s">
        <v>654</v>
      </c>
      <c r="C172" s="451" t="s">
        <v>633</v>
      </c>
      <c r="D172" s="253" t="str">
        <f t="shared" si="1"/>
        <v>1.13.</v>
      </c>
      <c r="E172" s="450" t="s">
        <v>634</v>
      </c>
      <c r="F172" s="114">
        <v>15</v>
      </c>
    </row>
    <row r="173" spans="2:6" ht="132" hidden="1" x14ac:dyDescent="0.25">
      <c r="B173" s="448" t="s">
        <v>441</v>
      </c>
      <c r="C173" s="449" t="s">
        <v>635</v>
      </c>
      <c r="D173" s="253" t="str">
        <f t="shared" si="1"/>
        <v>1.14.1.</v>
      </c>
      <c r="E173" s="450" t="s">
        <v>651</v>
      </c>
      <c r="F173" s="447">
        <v>200</v>
      </c>
    </row>
    <row r="174" spans="2:6" ht="118.8" hidden="1" x14ac:dyDescent="0.25">
      <c r="B174" s="448" t="s">
        <v>442</v>
      </c>
      <c r="C174" s="449" t="s">
        <v>636</v>
      </c>
      <c r="D174" s="253" t="str">
        <f t="shared" si="1"/>
        <v>1.14.2.</v>
      </c>
      <c r="E174" s="452" t="s">
        <v>651</v>
      </c>
      <c r="F174" s="114">
        <v>400</v>
      </c>
    </row>
    <row r="175" spans="2:6" ht="184.8" hidden="1" x14ac:dyDescent="0.25">
      <c r="B175" s="448" t="s">
        <v>655</v>
      </c>
      <c r="C175" s="449" t="s">
        <v>637</v>
      </c>
      <c r="D175" s="253" t="str">
        <f t="shared" si="1"/>
        <v>1.15.</v>
      </c>
      <c r="E175" s="450" t="s">
        <v>616</v>
      </c>
      <c r="F175" s="114">
        <v>30</v>
      </c>
    </row>
    <row r="176" spans="2:6" ht="79.2" hidden="1" x14ac:dyDescent="0.25">
      <c r="B176" s="448" t="s">
        <v>656</v>
      </c>
      <c r="C176" s="451" t="s">
        <v>638</v>
      </c>
      <c r="D176" s="253" t="str">
        <f t="shared" si="1"/>
        <v>1.16.</v>
      </c>
      <c r="E176" s="450" t="s">
        <v>616</v>
      </c>
      <c r="F176" s="114">
        <v>70</v>
      </c>
    </row>
    <row r="177" spans="2:6" ht="26.4" hidden="1" x14ac:dyDescent="0.25">
      <c r="B177" s="455" t="s">
        <v>462</v>
      </c>
      <c r="C177" s="451" t="s">
        <v>639</v>
      </c>
      <c r="D177" s="253" t="str">
        <f t="shared" si="1"/>
        <v>1.17.</v>
      </c>
      <c r="E177" s="450" t="s">
        <v>616</v>
      </c>
      <c r="F177" s="447">
        <v>100</v>
      </c>
    </row>
    <row r="178" spans="2:6" ht="66" hidden="1" x14ac:dyDescent="0.25">
      <c r="B178" s="455" t="s">
        <v>657</v>
      </c>
      <c r="C178" s="451" t="s">
        <v>640</v>
      </c>
      <c r="D178" s="253" t="str">
        <f t="shared" si="1"/>
        <v>1.18.</v>
      </c>
      <c r="E178" s="450" t="s">
        <v>651</v>
      </c>
      <c r="F178" s="447">
        <v>200</v>
      </c>
    </row>
    <row r="179" spans="2:6" ht="79.2" hidden="1" x14ac:dyDescent="0.25">
      <c r="B179" s="448" t="s">
        <v>658</v>
      </c>
      <c r="C179" s="451" t="s">
        <v>641</v>
      </c>
      <c r="D179" s="253" t="str">
        <f t="shared" si="1"/>
        <v>1.19.</v>
      </c>
      <c r="E179" s="450" t="s">
        <v>651</v>
      </c>
      <c r="F179" s="456">
        <v>150</v>
      </c>
    </row>
    <row r="180" spans="2:6" ht="39.6" hidden="1" x14ac:dyDescent="0.25">
      <c r="B180" s="448" t="s">
        <v>469</v>
      </c>
      <c r="C180" s="451" t="s">
        <v>642</v>
      </c>
      <c r="D180" s="253" t="str">
        <f t="shared" si="1"/>
        <v>1.20.</v>
      </c>
      <c r="E180" s="450" t="s">
        <v>659</v>
      </c>
      <c r="F180" s="456">
        <v>50</v>
      </c>
    </row>
    <row r="181" spans="2:6" ht="92.4" hidden="1" x14ac:dyDescent="0.25">
      <c r="B181" s="448" t="s">
        <v>470</v>
      </c>
      <c r="C181" s="451" t="s">
        <v>643</v>
      </c>
      <c r="D181" s="253" t="str">
        <f t="shared" si="1"/>
        <v>1.21.</v>
      </c>
      <c r="E181" s="450" t="s">
        <v>651</v>
      </c>
      <c r="F181" s="114">
        <v>20</v>
      </c>
    </row>
    <row r="182" spans="2:6" hidden="1" x14ac:dyDescent="0.25">
      <c r="B182" s="448"/>
      <c r="C182" s="451"/>
      <c r="D182" s="446"/>
      <c r="E182" s="450"/>
      <c r="F182" s="114"/>
    </row>
    <row r="183" spans="2:6" hidden="1" x14ac:dyDescent="0.25"/>
    <row r="184" spans="2:6" hidden="1" x14ac:dyDescent="0.25"/>
  </sheetData>
  <sheetProtection password="C05F" sheet="1" objects="1" scenarios="1" formatCells="0"/>
  <mergeCells count="66">
    <mergeCell ref="A1:F1"/>
    <mergeCell ref="A3:F3"/>
    <mergeCell ref="A4:A5"/>
    <mergeCell ref="B4:B5"/>
    <mergeCell ref="C4:D5"/>
    <mergeCell ref="E4:E5"/>
    <mergeCell ref="F4:F5"/>
    <mergeCell ref="C17:D17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E43:F43"/>
    <mergeCell ref="C30:D30"/>
    <mergeCell ref="C31:D31"/>
    <mergeCell ref="A33:F33"/>
    <mergeCell ref="A35:F35"/>
    <mergeCell ref="A36:A37"/>
    <mergeCell ref="B36:B37"/>
    <mergeCell ref="C36:C37"/>
    <mergeCell ref="D36:D37"/>
    <mergeCell ref="E36:F37"/>
    <mergeCell ref="E38:F38"/>
    <mergeCell ref="E39:F39"/>
    <mergeCell ref="E40:F40"/>
    <mergeCell ref="E41:F41"/>
    <mergeCell ref="E42:F42"/>
    <mergeCell ref="E55:F55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62:F62"/>
    <mergeCell ref="C63:D63"/>
    <mergeCell ref="E56:F56"/>
    <mergeCell ref="E57:F57"/>
    <mergeCell ref="E58:F58"/>
    <mergeCell ref="E59:F59"/>
    <mergeCell ref="E60:F60"/>
    <mergeCell ref="E61:F61"/>
  </mergeCells>
  <dataValidations count="1">
    <dataValidation type="list" allowBlank="1" showInputMessage="1" showErrorMessage="1" sqref="C6:D31">
      <formula1>$C$153:$C$181</formula1>
    </dataValidation>
  </dataValidations>
  <pageMargins left="1.1811023622047245" right="0.39370078740157483" top="0.78740157480314965" bottom="0.78740157480314965" header="0.11811023622047245" footer="0.31496062992125984"/>
  <pageSetup paperSize="9" scale="52" fitToHeight="10" orientation="portrait" verticalDpi="0" r:id="rId1"/>
  <rowBreaks count="1" manualBreakCount="1">
    <brk id="3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9" tint="0.39997558519241921"/>
  </sheetPr>
  <dimension ref="A1:J170"/>
  <sheetViews>
    <sheetView showZeros="0" view="pageBreakPreview" zoomScale="70" zoomScaleNormal="100" workbookViewId="0">
      <selection activeCell="A39" sqref="A39:J39"/>
    </sheetView>
  </sheetViews>
  <sheetFormatPr defaultRowHeight="13.8" x14ac:dyDescent="0.25"/>
  <cols>
    <col min="1" max="1" width="5" style="116" customWidth="1"/>
    <col min="2" max="2" width="9.77734375" style="116" customWidth="1"/>
    <col min="3" max="3" width="70.77734375" style="116" customWidth="1"/>
    <col min="4" max="4" width="6.109375" style="116" customWidth="1"/>
    <col min="5" max="5" width="13.6640625" style="116" customWidth="1"/>
    <col min="6" max="7" width="5.77734375" style="116" customWidth="1"/>
    <col min="8" max="8" width="8.77734375" style="116" customWidth="1"/>
    <col min="9" max="9" width="14.33203125" style="116" customWidth="1"/>
    <col min="10" max="10" width="33.33203125" style="116" customWidth="1"/>
    <col min="11" max="16384" width="8.88671875" style="116"/>
  </cols>
  <sheetData>
    <row r="1" spans="1:10" ht="14.4" x14ac:dyDescent="0.3">
      <c r="A1" s="586" t="s">
        <v>262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4.95" customHeight="1" x14ac:dyDescent="0.25">
      <c r="J2" s="117"/>
    </row>
    <row r="3" spans="1:10" ht="40.049999999999997" customHeight="1" x14ac:dyDescent="0.25">
      <c r="A3" s="717" t="s">
        <v>254</v>
      </c>
      <c r="B3" s="676"/>
      <c r="C3" s="676"/>
      <c r="D3" s="676"/>
      <c r="E3" s="676"/>
      <c r="F3" s="677"/>
      <c r="G3" s="677"/>
      <c r="H3" s="677"/>
      <c r="I3" s="677"/>
      <c r="J3" s="677"/>
    </row>
    <row r="4" spans="1:10" ht="40.049999999999997" customHeight="1" x14ac:dyDescent="0.25">
      <c r="A4" s="717" t="s">
        <v>255</v>
      </c>
      <c r="B4" s="676"/>
      <c r="C4" s="676"/>
      <c r="D4" s="676"/>
      <c r="E4" s="676"/>
      <c r="F4" s="677"/>
      <c r="G4" s="677"/>
      <c r="H4" s="677"/>
      <c r="I4" s="677"/>
      <c r="J4" s="677"/>
    </row>
    <row r="5" spans="1:10" ht="18.45" customHeight="1" thickBot="1" x14ac:dyDescent="0.3">
      <c r="A5" s="678" t="s">
        <v>114</v>
      </c>
      <c r="B5" s="678"/>
      <c r="C5" s="678"/>
      <c r="D5" s="678"/>
      <c r="E5" s="678"/>
      <c r="F5" s="678"/>
      <c r="G5" s="678"/>
      <c r="H5" s="678"/>
      <c r="I5" s="678"/>
      <c r="J5" s="678"/>
    </row>
    <row r="6" spans="1:10" ht="19.95" customHeight="1" thickBot="1" x14ac:dyDescent="0.3">
      <c r="A6" s="654" t="s">
        <v>61</v>
      </c>
      <c r="B6" s="656" t="s">
        <v>213</v>
      </c>
      <c r="C6" s="658" t="s">
        <v>62</v>
      </c>
      <c r="D6" s="659"/>
      <c r="E6" s="659"/>
      <c r="F6" s="592" t="s">
        <v>216</v>
      </c>
      <c r="G6" s="663"/>
      <c r="H6" s="584"/>
      <c r="I6" s="599" t="s">
        <v>217</v>
      </c>
      <c r="J6" s="659" t="s">
        <v>218</v>
      </c>
    </row>
    <row r="7" spans="1:10" ht="19.95" customHeight="1" thickBot="1" x14ac:dyDescent="0.3">
      <c r="A7" s="655"/>
      <c r="B7" s="657"/>
      <c r="C7" s="660"/>
      <c r="D7" s="661"/>
      <c r="E7" s="662"/>
      <c r="F7" s="666" t="s">
        <v>214</v>
      </c>
      <c r="G7" s="667"/>
      <c r="H7" s="118" t="s">
        <v>215</v>
      </c>
      <c r="I7" s="664"/>
      <c r="J7" s="665"/>
    </row>
    <row r="8" spans="1:10" s="119" customFormat="1" x14ac:dyDescent="0.3">
      <c r="A8" s="75" t="str">
        <f>IF(B8="","",MAX($A$7:A7)+1)</f>
        <v/>
      </c>
      <c r="B8" s="193" t="str">
        <f>IF(C8="","",IF(ISERROR(VLOOKUP(C8,$C$153:$I$168,2,0)),"",VLOOKUP(C8,$C$153:$I$168,2,0)))</f>
        <v/>
      </c>
      <c r="D8" s="194"/>
      <c r="E8" s="83" t="str">
        <f>IF(C8="","",IF(ISERROR(VLOOKUP(C8,$C$153:$I$168,3,0)),"",IF(VLOOKUP(C8,$C$153:$I$168,3,0)="","",VLOOKUP(C8,$C$153:$I$168,3,0))))</f>
        <v/>
      </c>
      <c r="F8" s="193" t="str">
        <f>IF(G8=0,IF(C8="","",IF(ISERROR(VLOOKUP(C8,$C$153:$I$168,2,0)),"",IF(D8=0,IF(VLOOKUP(C8,$C$153:$I$168,4,0)=0,VLOOKUP(C8,$C$153:$I$168,6,0),VLOOKUP(C8,$C$153:$I$168,4,0)),IF(VLOOKUP(C8,$C$153:$I$168,6,0)=0,D8*VLOOKUP(C8,$C$153:$I$168,4,0),IF(D8*VLOOKUP(C8,$C$153:$I$168,4,0)&gt;VLOOKUP(C8,$C$153:$I$168,6,0),VLOOKUP(C8,$C$153:$I$168,6,0),D8*VLOOKUP(C8,$C$153:$I$168,4,0)))))),"")</f>
        <v/>
      </c>
      <c r="G8" s="138"/>
      <c r="H8" s="133"/>
      <c r="I8" s="138"/>
      <c r="J8" s="259"/>
    </row>
    <row r="9" spans="1:10" s="119" customFormat="1" x14ac:dyDescent="0.3">
      <c r="A9" s="77" t="str">
        <f>IF(B9="","",MAX($A$7:A8)+1)</f>
        <v/>
      </c>
      <c r="B9" s="78" t="str">
        <f t="shared" ref="B9:B30" si="0">IF(C9="","",IF(ISERROR(VLOOKUP(C9,$C$153:$I$168,2,0)),"",VLOOKUP(C9,$C$153:$I$168,2,0)))</f>
        <v/>
      </c>
      <c r="C9" s="263"/>
      <c r="D9" s="443"/>
      <c r="E9" s="85" t="str">
        <f t="shared" ref="E9:E30" si="1">IF(C9="","",IF(ISERROR(VLOOKUP(C9,$C$153:$I$168,3,0)),"",IF(VLOOKUP(C9,$C$153:$I$168,3,0)="","",VLOOKUP(C9,$C$153:$I$168,3,0))))</f>
        <v/>
      </c>
      <c r="F9" s="78" t="str">
        <f t="shared" ref="F9:F30" si="2">IF(G9=0,IF(C9="","",IF(ISERROR(VLOOKUP(C9,$C$153:$I$168,2,0)),"",IF(D9=0,IF(VLOOKUP(C9,$C$153:$I$168,4,0)=0,VLOOKUP(C9,$C$153:$I$168,6,0),VLOOKUP(C9,$C$153:$I$168,4,0)),IF(VLOOKUP(C9,$C$153:$I$168,6,0)=0,D9*VLOOKUP(C9,$C$153:$I$168,4,0),IF(D9*VLOOKUP(C9,$C$153:$I$168,4,0)&gt;VLOOKUP(C9,$C$153:$I$168,6,0),VLOOKUP(C9,$C$153:$I$168,6,0),D9*VLOOKUP(C9,$C$153:$I$168,4,0)))))),"")</f>
        <v/>
      </c>
      <c r="G9" s="141"/>
      <c r="H9" s="266"/>
      <c r="I9" s="141"/>
      <c r="J9" s="258"/>
    </row>
    <row r="10" spans="1:10" s="119" customFormat="1" x14ac:dyDescent="0.3">
      <c r="A10" s="79" t="str">
        <f>IF(B10="","",MAX($A$7:A9)+1)</f>
        <v/>
      </c>
      <c r="B10" s="80" t="str">
        <f t="shared" si="0"/>
        <v/>
      </c>
      <c r="C10" s="263"/>
      <c r="D10" s="443"/>
      <c r="E10" s="85" t="str">
        <f t="shared" si="1"/>
        <v/>
      </c>
      <c r="F10" s="80" t="str">
        <f t="shared" si="2"/>
        <v/>
      </c>
      <c r="G10" s="141"/>
      <c r="H10" s="266"/>
      <c r="I10" s="141"/>
      <c r="J10" s="258"/>
    </row>
    <row r="11" spans="1:10" s="119" customFormat="1" x14ac:dyDescent="0.3">
      <c r="A11" s="77" t="str">
        <f>IF(B11="","",MAX($A$7:A10)+1)</f>
        <v/>
      </c>
      <c r="B11" s="78" t="str">
        <f t="shared" si="0"/>
        <v/>
      </c>
      <c r="C11" s="263"/>
      <c r="D11" s="443"/>
      <c r="E11" s="84" t="str">
        <f t="shared" si="1"/>
        <v/>
      </c>
      <c r="F11" s="78" t="str">
        <f t="shared" si="2"/>
        <v/>
      </c>
      <c r="G11" s="141"/>
      <c r="H11" s="266"/>
      <c r="I11" s="141"/>
      <c r="J11" s="258"/>
    </row>
    <row r="12" spans="1:10" s="119" customFormat="1" x14ac:dyDescent="0.3">
      <c r="A12" s="77" t="str">
        <f>IF(B12="","",MAX($A$7:A11)+1)</f>
        <v/>
      </c>
      <c r="B12" s="78" t="str">
        <f t="shared" si="0"/>
        <v/>
      </c>
      <c r="C12" s="263"/>
      <c r="D12" s="443"/>
      <c r="E12" s="84" t="str">
        <f t="shared" si="1"/>
        <v/>
      </c>
      <c r="F12" s="78" t="str">
        <f t="shared" si="2"/>
        <v/>
      </c>
      <c r="G12" s="141"/>
      <c r="H12" s="266"/>
      <c r="I12" s="141"/>
      <c r="J12" s="258"/>
    </row>
    <row r="13" spans="1:10" s="119" customFormat="1" x14ac:dyDescent="0.3">
      <c r="A13" s="77" t="str">
        <f>IF(B13="","",MAX($A$7:A12)+1)</f>
        <v/>
      </c>
      <c r="B13" s="78" t="str">
        <f t="shared" si="0"/>
        <v/>
      </c>
      <c r="C13" s="263"/>
      <c r="D13" s="443"/>
      <c r="E13" s="84" t="str">
        <f t="shared" si="1"/>
        <v/>
      </c>
      <c r="F13" s="78" t="str">
        <f t="shared" si="2"/>
        <v/>
      </c>
      <c r="G13" s="141"/>
      <c r="H13" s="266"/>
      <c r="I13" s="141"/>
      <c r="J13" s="258"/>
    </row>
    <row r="14" spans="1:10" s="119" customFormat="1" x14ac:dyDescent="0.3">
      <c r="A14" s="77" t="str">
        <f>IF(B14="","",MAX($A$7:A13)+1)</f>
        <v/>
      </c>
      <c r="B14" s="78" t="str">
        <f t="shared" si="0"/>
        <v/>
      </c>
      <c r="C14" s="263"/>
      <c r="D14" s="443"/>
      <c r="E14" s="84" t="str">
        <f t="shared" si="1"/>
        <v/>
      </c>
      <c r="F14" s="78" t="str">
        <f t="shared" si="2"/>
        <v/>
      </c>
      <c r="G14" s="141"/>
      <c r="H14" s="266"/>
      <c r="I14" s="141"/>
      <c r="J14" s="258"/>
    </row>
    <row r="15" spans="1:10" s="119" customFormat="1" x14ac:dyDescent="0.3">
      <c r="A15" s="77" t="str">
        <f>IF(B15="","",MAX($A$7:A14)+1)</f>
        <v/>
      </c>
      <c r="B15" s="78" t="str">
        <f t="shared" si="0"/>
        <v/>
      </c>
      <c r="C15" s="263"/>
      <c r="D15" s="443"/>
      <c r="E15" s="84" t="str">
        <f t="shared" si="1"/>
        <v/>
      </c>
      <c r="F15" s="78" t="str">
        <f t="shared" si="2"/>
        <v/>
      </c>
      <c r="G15" s="137"/>
      <c r="H15" s="262"/>
      <c r="I15" s="137"/>
      <c r="J15" s="139"/>
    </row>
    <row r="16" spans="1:10" s="119" customFormat="1" x14ac:dyDescent="0.3">
      <c r="A16" s="77" t="str">
        <f>IF(B16="","",MAX($A$7:A15)+1)</f>
        <v/>
      </c>
      <c r="B16" s="78" t="str">
        <f t="shared" si="0"/>
        <v/>
      </c>
      <c r="C16" s="263"/>
      <c r="D16" s="443"/>
      <c r="E16" s="84" t="str">
        <f t="shared" si="1"/>
        <v/>
      </c>
      <c r="F16" s="78" t="str">
        <f t="shared" si="2"/>
        <v/>
      </c>
      <c r="G16" s="144"/>
      <c r="H16" s="270"/>
      <c r="I16" s="144"/>
      <c r="J16" s="146"/>
    </row>
    <row r="17" spans="1:10" s="119" customFormat="1" x14ac:dyDescent="0.3">
      <c r="A17" s="77" t="str">
        <f>IF(B17="","",MAX($A$7:A16)+1)</f>
        <v/>
      </c>
      <c r="B17" s="78" t="str">
        <f t="shared" si="0"/>
        <v/>
      </c>
      <c r="C17" s="263"/>
      <c r="D17" s="443"/>
      <c r="E17" s="84" t="str">
        <f t="shared" si="1"/>
        <v/>
      </c>
      <c r="F17" s="78" t="str">
        <f t="shared" si="2"/>
        <v/>
      </c>
      <c r="G17" s="141"/>
      <c r="H17" s="266"/>
      <c r="I17" s="141"/>
      <c r="J17" s="258"/>
    </row>
    <row r="18" spans="1:10" s="119" customFormat="1" x14ac:dyDescent="0.3">
      <c r="A18" s="77" t="str">
        <f>IF(B18="","",MAX($A$7:A17)+1)</f>
        <v/>
      </c>
      <c r="B18" s="78" t="str">
        <f t="shared" si="0"/>
        <v/>
      </c>
      <c r="C18" s="263"/>
      <c r="D18" s="443"/>
      <c r="E18" s="84" t="str">
        <f t="shared" si="1"/>
        <v/>
      </c>
      <c r="F18" s="78" t="str">
        <f t="shared" si="2"/>
        <v/>
      </c>
      <c r="G18" s="141"/>
      <c r="H18" s="266"/>
      <c r="I18" s="141"/>
      <c r="J18" s="258"/>
    </row>
    <row r="19" spans="1:10" s="119" customFormat="1" x14ac:dyDescent="0.3">
      <c r="A19" s="77" t="str">
        <f>IF(B19="","",MAX($A$7:A18)+1)</f>
        <v/>
      </c>
      <c r="B19" s="78" t="str">
        <f t="shared" si="0"/>
        <v/>
      </c>
      <c r="C19" s="263"/>
      <c r="D19" s="443"/>
      <c r="E19" s="84" t="str">
        <f t="shared" si="1"/>
        <v/>
      </c>
      <c r="F19" s="78" t="str">
        <f t="shared" si="2"/>
        <v/>
      </c>
      <c r="G19" s="141"/>
      <c r="H19" s="266"/>
      <c r="I19" s="141"/>
      <c r="J19" s="258"/>
    </row>
    <row r="20" spans="1:10" s="119" customFormat="1" x14ac:dyDescent="0.3">
      <c r="A20" s="77" t="str">
        <f>IF(B20="","",MAX($A$7:A19)+1)</f>
        <v/>
      </c>
      <c r="B20" s="78" t="str">
        <f t="shared" si="0"/>
        <v/>
      </c>
      <c r="C20" s="265"/>
      <c r="D20" s="198"/>
      <c r="E20" s="84" t="str">
        <f t="shared" si="1"/>
        <v/>
      </c>
      <c r="F20" s="78" t="str">
        <f t="shared" si="2"/>
        <v/>
      </c>
      <c r="G20" s="144"/>
      <c r="H20" s="270"/>
      <c r="I20" s="144"/>
      <c r="J20" s="146"/>
    </row>
    <row r="21" spans="1:10" s="119" customFormat="1" x14ac:dyDescent="0.3">
      <c r="A21" s="77" t="str">
        <f>IF(B21="","",MAX($A$7:A20)+1)</f>
        <v/>
      </c>
      <c r="B21" s="78" t="str">
        <f t="shared" si="0"/>
        <v/>
      </c>
      <c r="C21" s="267"/>
      <c r="D21" s="202"/>
      <c r="E21" s="84" t="str">
        <f t="shared" si="1"/>
        <v/>
      </c>
      <c r="F21" s="78" t="str">
        <f t="shared" si="2"/>
        <v/>
      </c>
      <c r="G21" s="141"/>
      <c r="H21" s="266"/>
      <c r="I21" s="141"/>
      <c r="J21" s="258"/>
    </row>
    <row r="22" spans="1:10" s="119" customFormat="1" x14ac:dyDescent="0.3">
      <c r="A22" s="77" t="str">
        <f>IF(B22="","",MAX($A$7:A21)+1)</f>
        <v/>
      </c>
      <c r="B22" s="78" t="str">
        <f t="shared" si="0"/>
        <v/>
      </c>
      <c r="C22" s="267"/>
      <c r="D22" s="202"/>
      <c r="E22" s="85" t="str">
        <f t="shared" si="1"/>
        <v/>
      </c>
      <c r="F22" s="78" t="str">
        <f t="shared" si="2"/>
        <v/>
      </c>
      <c r="G22" s="144"/>
      <c r="H22" s="270"/>
      <c r="I22" s="144"/>
      <c r="J22" s="146"/>
    </row>
    <row r="23" spans="1:10" s="119" customFormat="1" x14ac:dyDescent="0.3">
      <c r="A23" s="77" t="str">
        <f>IF(B23="","",MAX($A$7:A22)+1)</f>
        <v/>
      </c>
      <c r="B23" s="78" t="str">
        <f t="shared" si="0"/>
        <v/>
      </c>
      <c r="C23" s="267"/>
      <c r="D23" s="202"/>
      <c r="E23" s="84" t="str">
        <f t="shared" si="1"/>
        <v/>
      </c>
      <c r="F23" s="78" t="str">
        <f t="shared" si="2"/>
        <v/>
      </c>
      <c r="G23" s="141"/>
      <c r="H23" s="266"/>
      <c r="I23" s="141"/>
      <c r="J23" s="258"/>
    </row>
    <row r="24" spans="1:10" s="119" customFormat="1" x14ac:dyDescent="0.3">
      <c r="A24" s="77" t="str">
        <f>IF(B24="","",MAX($A$7:A23)+1)</f>
        <v/>
      </c>
      <c r="B24" s="78" t="str">
        <f t="shared" si="0"/>
        <v/>
      </c>
      <c r="C24" s="267"/>
      <c r="D24" s="202"/>
      <c r="E24" s="84" t="str">
        <f t="shared" si="1"/>
        <v/>
      </c>
      <c r="F24" s="78" t="str">
        <f t="shared" si="2"/>
        <v/>
      </c>
      <c r="G24" s="144"/>
      <c r="H24" s="270"/>
      <c r="I24" s="144"/>
      <c r="J24" s="146"/>
    </row>
    <row r="25" spans="1:10" s="119" customFormat="1" x14ac:dyDescent="0.3">
      <c r="A25" s="77" t="str">
        <f>IF(B25="","",MAX($A$7:A24)+1)</f>
        <v/>
      </c>
      <c r="B25" s="78" t="str">
        <f t="shared" si="0"/>
        <v/>
      </c>
      <c r="C25" s="267"/>
      <c r="D25" s="202"/>
      <c r="E25" s="84" t="str">
        <f t="shared" si="1"/>
        <v/>
      </c>
      <c r="F25" s="78" t="str">
        <f t="shared" si="2"/>
        <v/>
      </c>
      <c r="G25" s="141"/>
      <c r="H25" s="266"/>
      <c r="I25" s="141"/>
      <c r="J25" s="258"/>
    </row>
    <row r="26" spans="1:10" s="119" customFormat="1" x14ac:dyDescent="0.3">
      <c r="A26" s="79" t="str">
        <f>IF(B26="","",MAX($A$7:A25)+1)</f>
        <v/>
      </c>
      <c r="B26" s="78" t="str">
        <f t="shared" si="0"/>
        <v/>
      </c>
      <c r="C26" s="267"/>
      <c r="D26" s="202"/>
      <c r="E26" s="84" t="str">
        <f t="shared" si="1"/>
        <v/>
      </c>
      <c r="F26" s="78" t="str">
        <f t="shared" si="2"/>
        <v/>
      </c>
      <c r="G26" s="144"/>
      <c r="H26" s="270"/>
      <c r="I26" s="144"/>
      <c r="J26" s="146"/>
    </row>
    <row r="27" spans="1:10" s="119" customFormat="1" x14ac:dyDescent="0.3">
      <c r="A27" s="77" t="str">
        <f>IF(B27="","",MAX($A$7:A26)+1)</f>
        <v/>
      </c>
      <c r="B27" s="78" t="str">
        <f t="shared" si="0"/>
        <v/>
      </c>
      <c r="C27" s="267"/>
      <c r="D27" s="202"/>
      <c r="E27" s="84" t="str">
        <f t="shared" si="1"/>
        <v/>
      </c>
      <c r="F27" s="78" t="str">
        <f t="shared" si="2"/>
        <v/>
      </c>
      <c r="G27" s="141"/>
      <c r="H27" s="266"/>
      <c r="I27" s="141"/>
      <c r="J27" s="258"/>
    </row>
    <row r="28" spans="1:10" s="119" customFormat="1" x14ac:dyDescent="0.3">
      <c r="A28" s="77" t="str">
        <f>IF(B28="","",MAX($A$7:A27)+1)</f>
        <v/>
      </c>
      <c r="B28" s="78" t="str">
        <f t="shared" si="0"/>
        <v/>
      </c>
      <c r="C28" s="267"/>
      <c r="D28" s="202"/>
      <c r="E28" s="84" t="str">
        <f t="shared" si="1"/>
        <v/>
      </c>
      <c r="F28" s="78" t="str">
        <f t="shared" si="2"/>
        <v/>
      </c>
      <c r="G28" s="144"/>
      <c r="H28" s="270"/>
      <c r="I28" s="144"/>
      <c r="J28" s="146"/>
    </row>
    <row r="29" spans="1:10" s="119" customFormat="1" x14ac:dyDescent="0.3">
      <c r="A29" s="77" t="str">
        <f>IF(B29="","",MAX($A$7:A28)+1)</f>
        <v/>
      </c>
      <c r="B29" s="78" t="str">
        <f t="shared" si="0"/>
        <v/>
      </c>
      <c r="C29" s="267"/>
      <c r="D29" s="202"/>
      <c r="E29" s="84" t="str">
        <f t="shared" si="1"/>
        <v/>
      </c>
      <c r="F29" s="78" t="str">
        <f t="shared" si="2"/>
        <v/>
      </c>
      <c r="G29" s="141"/>
      <c r="H29" s="266"/>
      <c r="I29" s="141"/>
      <c r="J29" s="258"/>
    </row>
    <row r="30" spans="1:10" s="119" customFormat="1" ht="14.4" thickBot="1" x14ac:dyDescent="0.35">
      <c r="A30" s="81" t="str">
        <f>IF(B30="","",MAX($A$7:A29)+1)</f>
        <v/>
      </c>
      <c r="B30" s="82" t="str">
        <f t="shared" si="0"/>
        <v/>
      </c>
      <c r="C30" s="267"/>
      <c r="D30" s="202"/>
      <c r="E30" s="459" t="str">
        <f t="shared" si="1"/>
        <v/>
      </c>
      <c r="F30" s="80" t="str">
        <f t="shared" si="2"/>
        <v/>
      </c>
      <c r="G30" s="144"/>
      <c r="H30" s="270"/>
      <c r="I30" s="144"/>
      <c r="J30" s="146"/>
    </row>
    <row r="31" spans="1:10" ht="30" customHeight="1" thickBot="1" x14ac:dyDescent="0.3">
      <c r="A31" s="670" t="s">
        <v>205</v>
      </c>
      <c r="B31" s="670"/>
      <c r="C31" s="124"/>
      <c r="D31" s="124"/>
      <c r="E31" s="125"/>
      <c r="F31" s="668">
        <f>SUM(F8:G30)</f>
        <v>0</v>
      </c>
      <c r="G31" s="669"/>
      <c r="H31" s="257">
        <f>SUM(H8:H30)</f>
        <v>0</v>
      </c>
      <c r="I31" s="125"/>
      <c r="J31" s="127"/>
    </row>
    <row r="32" spans="1:10" ht="15" customHeight="1" x14ac:dyDescent="0.25">
      <c r="A32" s="128"/>
      <c r="B32" s="128"/>
      <c r="C32" s="128"/>
      <c r="D32" s="128"/>
      <c r="E32" s="128"/>
      <c r="F32" s="128"/>
      <c r="G32" s="128"/>
      <c r="H32" s="128"/>
      <c r="I32" s="128"/>
      <c r="J32" s="128"/>
    </row>
    <row r="33" spans="1:10" ht="15" customHeight="1" x14ac:dyDescent="0.35">
      <c r="C33" s="88" t="s">
        <v>220</v>
      </c>
      <c r="E33" s="671" t="s">
        <v>195</v>
      </c>
      <c r="F33" s="671"/>
      <c r="G33" s="671"/>
      <c r="H33" s="671"/>
      <c r="I33" s="650" t="s">
        <v>222</v>
      </c>
      <c r="J33" s="650"/>
    </row>
    <row r="34" spans="1:10" ht="15" customHeight="1" x14ac:dyDescent="0.25">
      <c r="C34" s="116" t="s">
        <v>221</v>
      </c>
      <c r="I34" s="606" t="s">
        <v>194</v>
      </c>
      <c r="J34" s="651"/>
    </row>
    <row r="35" spans="1:10" ht="15" customHeight="1" x14ac:dyDescent="0.25">
      <c r="J35" s="117"/>
    </row>
    <row r="36" spans="1:10" ht="15" customHeight="1" x14ac:dyDescent="0.25">
      <c r="J36" s="117"/>
    </row>
    <row r="37" spans="1:10" ht="14.4" x14ac:dyDescent="0.3">
      <c r="A37" s="586" t="s">
        <v>720</v>
      </c>
      <c r="B37" s="586"/>
      <c r="C37" s="586"/>
      <c r="D37" s="586"/>
      <c r="E37" s="586"/>
      <c r="F37" s="586"/>
      <c r="G37" s="586"/>
      <c r="H37" s="586"/>
      <c r="I37" s="586"/>
      <c r="J37" s="587"/>
    </row>
    <row r="38" spans="1:10" ht="4.95" customHeight="1" x14ac:dyDescent="0.25">
      <c r="J38" s="117"/>
    </row>
    <row r="39" spans="1:10" ht="18.45" customHeight="1" x14ac:dyDescent="0.35">
      <c r="A39" s="675" t="s">
        <v>224</v>
      </c>
      <c r="B39" s="675"/>
      <c r="C39" s="675"/>
      <c r="D39" s="675"/>
      <c r="E39" s="675"/>
      <c r="F39" s="675"/>
      <c r="G39" s="675"/>
      <c r="H39" s="675"/>
      <c r="I39" s="675"/>
      <c r="J39" s="675"/>
    </row>
    <row r="40" spans="1:10" ht="4.95" customHeight="1" thickBot="1" x14ac:dyDescent="0.3">
      <c r="J40" s="117"/>
    </row>
    <row r="41" spans="1:10" ht="19.95" customHeight="1" thickBot="1" x14ac:dyDescent="0.3">
      <c r="A41" s="654" t="s">
        <v>61</v>
      </c>
      <c r="B41" s="656" t="s">
        <v>213</v>
      </c>
      <c r="C41" s="658" t="s">
        <v>62</v>
      </c>
      <c r="D41" s="659"/>
      <c r="E41" s="659"/>
      <c r="F41" s="592" t="s">
        <v>216</v>
      </c>
      <c r="G41" s="663"/>
      <c r="H41" s="584"/>
      <c r="I41" s="599" t="s">
        <v>217</v>
      </c>
      <c r="J41" s="659" t="s">
        <v>218</v>
      </c>
    </row>
    <row r="42" spans="1:10" ht="19.95" customHeight="1" thickBot="1" x14ac:dyDescent="0.3">
      <c r="A42" s="655"/>
      <c r="B42" s="657"/>
      <c r="C42" s="660"/>
      <c r="D42" s="661"/>
      <c r="E42" s="662"/>
      <c r="F42" s="666" t="s">
        <v>214</v>
      </c>
      <c r="G42" s="667"/>
      <c r="H42" s="118" t="s">
        <v>215</v>
      </c>
      <c r="I42" s="664"/>
      <c r="J42" s="665"/>
    </row>
    <row r="43" spans="1:10" s="119" customFormat="1" x14ac:dyDescent="0.3">
      <c r="A43" s="75" t="str">
        <f>IF(B43="","",MAX($A$42:A42)+1)</f>
        <v/>
      </c>
      <c r="B43" s="193" t="str">
        <f>IF(C43="","",IF(ISERROR(VLOOKUP(C43,$C$153:$I$168,2,0)),"",VLOOKUP(C43,$C$153:$I$168,2,0)))</f>
        <v/>
      </c>
      <c r="D43" s="194"/>
      <c r="E43" s="83" t="str">
        <f>IF(C43="","",IF(ISERROR(VLOOKUP(C43,$C$153:$I$168,3,0)),"",IF(VLOOKUP(C43,$C$153:$I$168,3,0)="","",VLOOKUP(C43,$C$153:$I$168,3,0))))</f>
        <v/>
      </c>
      <c r="F43" s="193" t="str">
        <f>IF(G43=0,IF(C43="","",IF(ISERROR(VLOOKUP(C43,$C$153:$I$168,2,0)),"",IF(D43=0,IF(VLOOKUP(C43,$C$153:$I$168,4,0)=0,VLOOKUP(C43,$C$153:$I$168,6,0),VLOOKUP(C43,$C$153:$I$168,4,0)),IF(VLOOKUP(C43,$C$153:$I$168,6,0)=0,D43*VLOOKUP(C43,$C$153:$I$168,4,0),IF(D43*VLOOKUP(C43,$C$153:$I$168,4,0)&gt;VLOOKUP(C43,$C$153:$I$168,6,0),VLOOKUP(C43,$C$153:$I$168,6,0),D40*VLOOKUP(C43,$C$153:$I$168,4,0)))))),"")</f>
        <v/>
      </c>
      <c r="G43" s="138"/>
      <c r="H43" s="133"/>
      <c r="I43" s="138"/>
      <c r="J43" s="259"/>
    </row>
    <row r="44" spans="1:10" s="119" customFormat="1" x14ac:dyDescent="0.3">
      <c r="A44" s="79" t="str">
        <f>IF(B44="","",MAX($A$42:A43)+1)</f>
        <v/>
      </c>
      <c r="B44" s="78" t="str">
        <f t="shared" ref="B44:B65" si="3">IF(C44="","",IF(ISERROR(VLOOKUP(C44,$C$153:$I$168,2,0)),"",VLOOKUP(C44,$C$153:$I$168,2,0)))</f>
        <v/>
      </c>
      <c r="C44" s="263"/>
      <c r="D44" s="443"/>
      <c r="E44" s="85" t="str">
        <f t="shared" ref="E44:E65" si="4">IF(C44="","",IF(ISERROR(VLOOKUP(C44,$C$153:$I$168,3,0)),"",IF(VLOOKUP(C44,$C$153:$I$168,3,0)="","",VLOOKUP(C44,$C$153:$I$168,3,0))))</f>
        <v/>
      </c>
      <c r="F44" s="78" t="str">
        <f t="shared" ref="F44:F65" si="5">IF(G44=0,IF(C44="","",IF(ISERROR(VLOOKUP(C44,$C$153:$I$168,2,0)),"",IF(D44=0,IF(VLOOKUP(C44,$C$153:$I$168,4,0)=0,VLOOKUP(C44,$C$153:$I$168,6,0),VLOOKUP(C44,$C$153:$I$168,4,0)),IF(VLOOKUP(C44,$C$153:$I$168,6,0)=0,D44*VLOOKUP(C44,$C$153:$I$168,4,0),IF(D44*VLOOKUP(C44,$C$153:$I$168,4,0)&gt;VLOOKUP(C44,$C$153:$I$168,6,0),VLOOKUP(C44,$C$153:$I$168,6,0),D41*VLOOKUP(C44,$C$153:$I$168,4,0)))))),"")</f>
        <v/>
      </c>
      <c r="G44" s="141"/>
      <c r="H44" s="266"/>
      <c r="I44" s="141"/>
      <c r="J44" s="258"/>
    </row>
    <row r="45" spans="1:10" s="119" customFormat="1" x14ac:dyDescent="0.3">
      <c r="A45" s="77" t="str">
        <f>IF(B45="","",MAX($A$42:A44)+1)</f>
        <v/>
      </c>
      <c r="B45" s="78" t="str">
        <f t="shared" si="3"/>
        <v/>
      </c>
      <c r="C45" s="263"/>
      <c r="D45" s="443"/>
      <c r="E45" s="84" t="str">
        <f t="shared" si="4"/>
        <v/>
      </c>
      <c r="F45" s="80" t="str">
        <f t="shared" si="5"/>
        <v/>
      </c>
      <c r="G45" s="141"/>
      <c r="H45" s="266"/>
      <c r="I45" s="141"/>
      <c r="J45" s="258"/>
    </row>
    <row r="46" spans="1:10" s="119" customFormat="1" x14ac:dyDescent="0.3">
      <c r="A46" s="77" t="str">
        <f>IF(B46="","",MAX($A$42:A45)+1)</f>
        <v/>
      </c>
      <c r="B46" s="78" t="str">
        <f t="shared" si="3"/>
        <v/>
      </c>
      <c r="C46" s="263"/>
      <c r="D46" s="443"/>
      <c r="E46" s="85" t="str">
        <f t="shared" si="4"/>
        <v/>
      </c>
      <c r="F46" s="80" t="str">
        <f t="shared" si="5"/>
        <v/>
      </c>
      <c r="G46" s="141"/>
      <c r="H46" s="266"/>
      <c r="I46" s="141"/>
      <c r="J46" s="258"/>
    </row>
    <row r="47" spans="1:10" s="119" customFormat="1" x14ac:dyDescent="0.3">
      <c r="A47" s="77" t="str">
        <f>IF(B47="","",MAX($A$42:A46)+1)</f>
        <v/>
      </c>
      <c r="B47" s="78" t="str">
        <f t="shared" si="3"/>
        <v/>
      </c>
      <c r="C47" s="263"/>
      <c r="D47" s="443"/>
      <c r="E47" s="85" t="str">
        <f t="shared" si="4"/>
        <v/>
      </c>
      <c r="F47" s="80" t="str">
        <f t="shared" si="5"/>
        <v/>
      </c>
      <c r="G47" s="141"/>
      <c r="H47" s="266"/>
      <c r="I47" s="141"/>
      <c r="J47" s="258"/>
    </row>
    <row r="48" spans="1:10" s="119" customFormat="1" x14ac:dyDescent="0.3">
      <c r="A48" s="77" t="str">
        <f>IF(B48="","",MAX($A$42:A47)+1)</f>
        <v/>
      </c>
      <c r="B48" s="78" t="str">
        <f t="shared" si="3"/>
        <v/>
      </c>
      <c r="C48" s="263"/>
      <c r="D48" s="443"/>
      <c r="E48" s="84" t="str">
        <f t="shared" si="4"/>
        <v/>
      </c>
      <c r="F48" s="80" t="str">
        <f t="shared" si="5"/>
        <v/>
      </c>
      <c r="G48" s="141"/>
      <c r="H48" s="266"/>
      <c r="I48" s="141"/>
      <c r="J48" s="258"/>
    </row>
    <row r="49" spans="1:10" s="119" customFormat="1" x14ac:dyDescent="0.3">
      <c r="A49" s="77" t="str">
        <f>IF(B49="","",MAX($A$42:A48)+1)</f>
        <v/>
      </c>
      <c r="B49" s="78" t="str">
        <f t="shared" si="3"/>
        <v/>
      </c>
      <c r="C49" s="263"/>
      <c r="D49" s="443"/>
      <c r="E49" s="84" t="str">
        <f t="shared" si="4"/>
        <v/>
      </c>
      <c r="F49" s="80" t="str">
        <f t="shared" si="5"/>
        <v/>
      </c>
      <c r="G49" s="141"/>
      <c r="H49" s="266"/>
      <c r="I49" s="141"/>
      <c r="J49" s="258"/>
    </row>
    <row r="50" spans="1:10" s="119" customFormat="1" x14ac:dyDescent="0.3">
      <c r="A50" s="77" t="str">
        <f>IF(B50="","",MAX($A$42:A49)+1)</f>
        <v/>
      </c>
      <c r="B50" s="80" t="str">
        <f t="shared" si="3"/>
        <v/>
      </c>
      <c r="C50" s="263"/>
      <c r="D50" s="443"/>
      <c r="E50" s="84" t="str">
        <f t="shared" si="4"/>
        <v/>
      </c>
      <c r="F50" s="80" t="str">
        <f t="shared" si="5"/>
        <v/>
      </c>
      <c r="G50" s="137"/>
      <c r="H50" s="262"/>
      <c r="I50" s="137"/>
      <c r="J50" s="139"/>
    </row>
    <row r="51" spans="1:10" s="119" customFormat="1" x14ac:dyDescent="0.3">
      <c r="A51" s="77" t="str">
        <f>IF(B51="","",MAX($A$42:A50)+1)</f>
        <v/>
      </c>
      <c r="B51" s="80" t="str">
        <f t="shared" si="3"/>
        <v/>
      </c>
      <c r="C51" s="263"/>
      <c r="D51" s="443"/>
      <c r="E51" s="84" t="str">
        <f t="shared" si="4"/>
        <v/>
      </c>
      <c r="F51" s="80" t="str">
        <f t="shared" si="5"/>
        <v/>
      </c>
      <c r="G51" s="144"/>
      <c r="H51" s="270"/>
      <c r="I51" s="144"/>
      <c r="J51" s="146"/>
    </row>
    <row r="52" spans="1:10" s="119" customFormat="1" x14ac:dyDescent="0.3">
      <c r="A52" s="77" t="str">
        <f>IF(B52="","",MAX($A$42:A51)+1)</f>
        <v/>
      </c>
      <c r="B52" s="80" t="str">
        <f t="shared" si="3"/>
        <v/>
      </c>
      <c r="C52" s="263"/>
      <c r="D52" s="443"/>
      <c r="E52" s="85" t="str">
        <f t="shared" si="4"/>
        <v/>
      </c>
      <c r="F52" s="80" t="str">
        <f t="shared" si="5"/>
        <v/>
      </c>
      <c r="G52" s="141"/>
      <c r="H52" s="266"/>
      <c r="I52" s="141"/>
      <c r="J52" s="258"/>
    </row>
    <row r="53" spans="1:10" s="119" customFormat="1" x14ac:dyDescent="0.3">
      <c r="A53" s="77" t="str">
        <f>IF(B53="","",MAX($A$42:A52)+1)</f>
        <v/>
      </c>
      <c r="B53" s="80" t="str">
        <f t="shared" si="3"/>
        <v/>
      </c>
      <c r="C53" s="263"/>
      <c r="D53" s="443"/>
      <c r="E53" s="84" t="str">
        <f t="shared" si="4"/>
        <v/>
      </c>
      <c r="F53" s="80" t="str">
        <f t="shared" si="5"/>
        <v/>
      </c>
      <c r="G53" s="141"/>
      <c r="H53" s="266"/>
      <c r="I53" s="141"/>
      <c r="J53" s="258"/>
    </row>
    <row r="54" spans="1:10" s="119" customFormat="1" x14ac:dyDescent="0.3">
      <c r="A54" s="77" t="str">
        <f>IF(B54="","",MAX($A$42:A53)+1)</f>
        <v/>
      </c>
      <c r="B54" s="80" t="str">
        <f t="shared" si="3"/>
        <v/>
      </c>
      <c r="C54" s="263"/>
      <c r="D54" s="443"/>
      <c r="E54" s="84" t="str">
        <f t="shared" si="4"/>
        <v/>
      </c>
      <c r="F54" s="80" t="str">
        <f t="shared" si="5"/>
        <v/>
      </c>
      <c r="G54" s="141"/>
      <c r="H54" s="266"/>
      <c r="I54" s="141"/>
      <c r="J54" s="258"/>
    </row>
    <row r="55" spans="1:10" s="119" customFormat="1" x14ac:dyDescent="0.3">
      <c r="A55" s="77" t="str">
        <f>IF(B55="","",MAX($A$42:A54)+1)</f>
        <v/>
      </c>
      <c r="B55" s="80" t="str">
        <f t="shared" si="3"/>
        <v/>
      </c>
      <c r="C55" s="265"/>
      <c r="D55" s="198"/>
      <c r="E55" s="84" t="str">
        <f t="shared" si="4"/>
        <v/>
      </c>
      <c r="F55" s="80" t="str">
        <f t="shared" si="5"/>
        <v/>
      </c>
      <c r="G55" s="144"/>
      <c r="H55" s="270"/>
      <c r="I55" s="144"/>
      <c r="J55" s="146"/>
    </row>
    <row r="56" spans="1:10" s="119" customFormat="1" x14ac:dyDescent="0.3">
      <c r="A56" s="77" t="str">
        <f>IF(B56="","",MAX($A$42:A55)+1)</f>
        <v/>
      </c>
      <c r="B56" s="80" t="str">
        <f t="shared" si="3"/>
        <v/>
      </c>
      <c r="C56" s="267"/>
      <c r="D56" s="202"/>
      <c r="E56" s="84" t="str">
        <f t="shared" si="4"/>
        <v/>
      </c>
      <c r="F56" s="80" t="str">
        <f t="shared" si="5"/>
        <v/>
      </c>
      <c r="G56" s="141"/>
      <c r="H56" s="266"/>
      <c r="I56" s="141"/>
      <c r="J56" s="258"/>
    </row>
    <row r="57" spans="1:10" s="119" customFormat="1" x14ac:dyDescent="0.3">
      <c r="A57" s="77" t="str">
        <f>IF(B57="","",MAX($A$42:A56)+1)</f>
        <v/>
      </c>
      <c r="B57" s="80" t="str">
        <f t="shared" si="3"/>
        <v/>
      </c>
      <c r="C57" s="267"/>
      <c r="D57" s="202"/>
      <c r="E57" s="84" t="str">
        <f t="shared" si="4"/>
        <v/>
      </c>
      <c r="F57" s="80" t="str">
        <f t="shared" si="5"/>
        <v/>
      </c>
      <c r="G57" s="144"/>
      <c r="H57" s="270"/>
      <c r="I57" s="144"/>
      <c r="J57" s="146"/>
    </row>
    <row r="58" spans="1:10" s="119" customFormat="1" x14ac:dyDescent="0.3">
      <c r="A58" s="77" t="str">
        <f>IF(B58="","",MAX($A$42:A57)+1)</f>
        <v/>
      </c>
      <c r="B58" s="80" t="str">
        <f t="shared" si="3"/>
        <v/>
      </c>
      <c r="C58" s="267"/>
      <c r="D58" s="202"/>
      <c r="E58" s="84" t="str">
        <f t="shared" si="4"/>
        <v/>
      </c>
      <c r="F58" s="80" t="str">
        <f t="shared" si="5"/>
        <v/>
      </c>
      <c r="G58" s="141"/>
      <c r="H58" s="266"/>
      <c r="I58" s="141"/>
      <c r="J58" s="258"/>
    </row>
    <row r="59" spans="1:10" s="119" customFormat="1" x14ac:dyDescent="0.3">
      <c r="A59" s="77" t="str">
        <f>IF(B59="","",MAX($A$42:A58)+1)</f>
        <v/>
      </c>
      <c r="B59" s="80" t="str">
        <f t="shared" si="3"/>
        <v/>
      </c>
      <c r="C59" s="267"/>
      <c r="D59" s="202"/>
      <c r="E59" s="84" t="str">
        <f t="shared" si="4"/>
        <v/>
      </c>
      <c r="F59" s="80" t="str">
        <f t="shared" si="5"/>
        <v/>
      </c>
      <c r="G59" s="144"/>
      <c r="H59" s="270"/>
      <c r="I59" s="144"/>
      <c r="J59" s="146"/>
    </row>
    <row r="60" spans="1:10" s="119" customFormat="1" x14ac:dyDescent="0.3">
      <c r="A60" s="77" t="str">
        <f>IF(B60="","",MAX($A$42:A59)+1)</f>
        <v/>
      </c>
      <c r="B60" s="80" t="str">
        <f t="shared" si="3"/>
        <v/>
      </c>
      <c r="C60" s="267"/>
      <c r="D60" s="202"/>
      <c r="E60" s="84" t="str">
        <f t="shared" si="4"/>
        <v/>
      </c>
      <c r="F60" s="80" t="str">
        <f t="shared" si="5"/>
        <v/>
      </c>
      <c r="G60" s="141"/>
      <c r="H60" s="266"/>
      <c r="I60" s="141"/>
      <c r="J60" s="258"/>
    </row>
    <row r="61" spans="1:10" s="119" customFormat="1" x14ac:dyDescent="0.3">
      <c r="A61" s="77" t="str">
        <f>IF(B61="","",MAX($A$42:A60)+1)</f>
        <v/>
      </c>
      <c r="B61" s="80" t="str">
        <f t="shared" si="3"/>
        <v/>
      </c>
      <c r="C61" s="267"/>
      <c r="D61" s="202"/>
      <c r="E61" s="84" t="str">
        <f t="shared" si="4"/>
        <v/>
      </c>
      <c r="F61" s="80" t="str">
        <f t="shared" si="5"/>
        <v/>
      </c>
      <c r="G61" s="144"/>
      <c r="H61" s="270"/>
      <c r="I61" s="144"/>
      <c r="J61" s="146"/>
    </row>
    <row r="62" spans="1:10" s="119" customFormat="1" x14ac:dyDescent="0.3">
      <c r="A62" s="77" t="str">
        <f>IF(B62="","",MAX($A$42:A61)+1)</f>
        <v/>
      </c>
      <c r="B62" s="80" t="str">
        <f t="shared" si="3"/>
        <v/>
      </c>
      <c r="C62" s="267"/>
      <c r="D62" s="202"/>
      <c r="E62" s="84" t="str">
        <f t="shared" si="4"/>
        <v/>
      </c>
      <c r="F62" s="78" t="str">
        <f t="shared" si="5"/>
        <v/>
      </c>
      <c r="G62" s="141"/>
      <c r="H62" s="266"/>
      <c r="I62" s="141"/>
      <c r="J62" s="258"/>
    </row>
    <row r="63" spans="1:10" s="119" customFormat="1" x14ac:dyDescent="0.3">
      <c r="A63" s="77" t="str">
        <f>IF(B63="","",MAX($A$42:A62)+1)</f>
        <v/>
      </c>
      <c r="B63" s="78" t="str">
        <f t="shared" si="3"/>
        <v/>
      </c>
      <c r="C63" s="267"/>
      <c r="D63" s="202"/>
      <c r="E63" s="84" t="str">
        <f t="shared" si="4"/>
        <v/>
      </c>
      <c r="F63" s="78" t="str">
        <f t="shared" si="5"/>
        <v/>
      </c>
      <c r="G63" s="144"/>
      <c r="H63" s="270"/>
      <c r="I63" s="144"/>
      <c r="J63" s="146"/>
    </row>
    <row r="64" spans="1:10" s="119" customFormat="1" x14ac:dyDescent="0.3">
      <c r="A64" s="77" t="str">
        <f>IF(B64="","",MAX($A$42:A63)+1)</f>
        <v/>
      </c>
      <c r="B64" s="80" t="str">
        <f t="shared" si="3"/>
        <v/>
      </c>
      <c r="C64" s="267"/>
      <c r="D64" s="202"/>
      <c r="E64" s="84" t="str">
        <f t="shared" si="4"/>
        <v/>
      </c>
      <c r="F64" s="78" t="str">
        <f t="shared" si="5"/>
        <v/>
      </c>
      <c r="G64" s="141"/>
      <c r="H64" s="266"/>
      <c r="I64" s="141"/>
      <c r="J64" s="258"/>
    </row>
    <row r="65" spans="1:10" s="119" customFormat="1" ht="14.4" thickBot="1" x14ac:dyDescent="0.35">
      <c r="A65" s="81" t="str">
        <f>IF(B65="","",MAX($A$42:A64)+1)</f>
        <v/>
      </c>
      <c r="B65" s="82" t="str">
        <f t="shared" si="3"/>
        <v/>
      </c>
      <c r="C65" s="267"/>
      <c r="D65" s="202"/>
      <c r="E65" s="459" t="str">
        <f t="shared" si="4"/>
        <v/>
      </c>
      <c r="F65" s="87" t="str">
        <f t="shared" si="5"/>
        <v/>
      </c>
      <c r="G65" s="144"/>
      <c r="H65" s="270"/>
      <c r="I65" s="144"/>
      <c r="J65" s="146"/>
    </row>
    <row r="66" spans="1:10" ht="30" customHeight="1" thickBot="1" x14ac:dyDescent="0.3">
      <c r="A66" s="670" t="s">
        <v>205</v>
      </c>
      <c r="B66" s="670"/>
      <c r="C66" s="124"/>
      <c r="D66" s="125"/>
      <c r="E66" s="126"/>
      <c r="F66" s="716">
        <f>SUM(F43:G65)</f>
        <v>0</v>
      </c>
      <c r="G66" s="669"/>
      <c r="H66" s="244">
        <f>SUM(H43:H65)</f>
        <v>0</v>
      </c>
      <c r="I66" s="125"/>
      <c r="J66" s="127"/>
    </row>
    <row r="67" spans="1:10" ht="30" customHeight="1" thickBot="1" x14ac:dyDescent="0.3">
      <c r="A67" s="652" t="s">
        <v>66</v>
      </c>
      <c r="B67" s="653"/>
      <c r="C67" s="125"/>
      <c r="D67" s="126"/>
      <c r="E67" s="125"/>
      <c r="F67" s="668">
        <f>SUM(F8:G30,F43:G65)</f>
        <v>0</v>
      </c>
      <c r="G67" s="669"/>
      <c r="H67" s="244">
        <f>SUM(H8:H30,H43:H65)</f>
        <v>0</v>
      </c>
      <c r="I67" s="125"/>
      <c r="J67" s="126"/>
    </row>
    <row r="68" spans="1:10" ht="15" customHeight="1" x14ac:dyDescent="0.25">
      <c r="J68" s="117"/>
    </row>
    <row r="69" spans="1:10" ht="15" customHeight="1" x14ac:dyDescent="0.35">
      <c r="C69" s="88" t="s">
        <v>220</v>
      </c>
      <c r="E69" s="671" t="s">
        <v>195</v>
      </c>
      <c r="F69" s="671"/>
      <c r="G69" s="671"/>
      <c r="H69" s="671"/>
      <c r="I69" s="650" t="s">
        <v>222</v>
      </c>
      <c r="J69" s="650"/>
    </row>
    <row r="70" spans="1:10" ht="15" customHeight="1" x14ac:dyDescent="0.25">
      <c r="C70" s="116" t="s">
        <v>221</v>
      </c>
      <c r="I70" s="606" t="s">
        <v>194</v>
      </c>
      <c r="J70" s="651"/>
    </row>
    <row r="71" spans="1:10" ht="15" customHeight="1" x14ac:dyDescent="0.25"/>
    <row r="72" spans="1:10" ht="15" customHeight="1" x14ac:dyDescent="0.25"/>
    <row r="147" spans="1:9" hidden="1" x14ac:dyDescent="0.25"/>
    <row r="148" spans="1:9" hidden="1" x14ac:dyDescent="0.25"/>
    <row r="149" spans="1:9" hidden="1" x14ac:dyDescent="0.25"/>
    <row r="150" spans="1:9" hidden="1" x14ac:dyDescent="0.25"/>
    <row r="151" spans="1:9" hidden="1" x14ac:dyDescent="0.25"/>
    <row r="152" spans="1:9" hidden="1" x14ac:dyDescent="0.25">
      <c r="A152" s="462"/>
      <c r="B152" s="444" t="s">
        <v>213</v>
      </c>
      <c r="C152" s="445" t="s">
        <v>304</v>
      </c>
      <c r="D152" s="252" t="str">
        <f t="shared" ref="D152:D169" si="6">B152</f>
        <v>Индекс</v>
      </c>
      <c r="E152" s="462"/>
      <c r="F152" s="447" t="s">
        <v>305</v>
      </c>
      <c r="G152" s="463"/>
      <c r="H152" s="447" t="s">
        <v>306</v>
      </c>
      <c r="I152" s="447" t="s">
        <v>660</v>
      </c>
    </row>
    <row r="153" spans="1:9" hidden="1" x14ac:dyDescent="0.25">
      <c r="A153" s="462"/>
      <c r="B153" s="462" t="s">
        <v>296</v>
      </c>
      <c r="C153" s="464" t="s">
        <v>661</v>
      </c>
      <c r="D153" s="467" t="str">
        <f>B153</f>
        <v>1.1.1.</v>
      </c>
      <c r="E153" s="462" t="s">
        <v>651</v>
      </c>
      <c r="F153" s="465">
        <v>90</v>
      </c>
      <c r="G153" s="463"/>
      <c r="H153" s="465">
        <v>90</v>
      </c>
      <c r="I153" s="465"/>
    </row>
    <row r="154" spans="1:9" hidden="1" x14ac:dyDescent="0.25">
      <c r="A154" s="462"/>
      <c r="B154" s="462" t="s">
        <v>297</v>
      </c>
      <c r="C154" s="464" t="s">
        <v>662</v>
      </c>
      <c r="D154" s="467" t="str">
        <f t="shared" si="6"/>
        <v>1.1.2.</v>
      </c>
      <c r="E154" s="462" t="s">
        <v>651</v>
      </c>
      <c r="F154" s="465">
        <v>90</v>
      </c>
      <c r="G154" s="463"/>
      <c r="H154" s="465">
        <v>90</v>
      </c>
      <c r="I154" s="465"/>
    </row>
    <row r="155" spans="1:9" hidden="1" x14ac:dyDescent="0.25">
      <c r="A155" s="462"/>
      <c r="B155" s="466" t="s">
        <v>73</v>
      </c>
      <c r="C155" s="464" t="s">
        <v>663</v>
      </c>
      <c r="D155" s="467" t="str">
        <f t="shared" si="6"/>
        <v>1.2.</v>
      </c>
      <c r="E155" s="462" t="s">
        <v>664</v>
      </c>
      <c r="F155" s="465">
        <v>1.5</v>
      </c>
      <c r="G155" s="463"/>
      <c r="H155" s="465"/>
      <c r="I155" s="465"/>
    </row>
    <row r="156" spans="1:9" hidden="1" x14ac:dyDescent="0.25">
      <c r="A156" s="462"/>
      <c r="B156" s="466" t="s">
        <v>678</v>
      </c>
      <c r="C156" s="464" t="s">
        <v>665</v>
      </c>
      <c r="D156" s="467" t="str">
        <f t="shared" si="6"/>
        <v>1.3.</v>
      </c>
      <c r="E156" s="462" t="s">
        <v>664</v>
      </c>
      <c r="F156" s="465">
        <v>4</v>
      </c>
      <c r="G156" s="463"/>
      <c r="H156" s="465"/>
      <c r="I156" s="465"/>
    </row>
    <row r="157" spans="1:9" hidden="1" x14ac:dyDescent="0.25">
      <c r="A157" s="462"/>
      <c r="B157" s="466" t="s">
        <v>385</v>
      </c>
      <c r="C157" s="464" t="s">
        <v>666</v>
      </c>
      <c r="D157" s="467" t="str">
        <f t="shared" si="6"/>
        <v>1.4.</v>
      </c>
      <c r="E157" s="462" t="s">
        <v>664</v>
      </c>
      <c r="F157" s="465">
        <v>2</v>
      </c>
      <c r="G157" s="463"/>
      <c r="H157" s="465"/>
      <c r="I157" s="465"/>
    </row>
    <row r="158" spans="1:9" hidden="1" x14ac:dyDescent="0.25">
      <c r="A158" s="462"/>
      <c r="B158" s="466" t="s">
        <v>387</v>
      </c>
      <c r="C158" s="464" t="s">
        <v>667</v>
      </c>
      <c r="D158" s="467" t="str">
        <f t="shared" si="6"/>
        <v>1.5.1.</v>
      </c>
      <c r="E158" s="462" t="s">
        <v>664</v>
      </c>
      <c r="F158" s="465">
        <v>4</v>
      </c>
      <c r="G158" s="463"/>
      <c r="H158" s="465"/>
      <c r="I158" s="465"/>
    </row>
    <row r="159" spans="1:9" hidden="1" x14ac:dyDescent="0.25">
      <c r="A159" s="462"/>
      <c r="B159" s="466" t="s">
        <v>389</v>
      </c>
      <c r="C159" s="464" t="s">
        <v>668</v>
      </c>
      <c r="D159" s="467" t="str">
        <f t="shared" si="6"/>
        <v>1.5.2.</v>
      </c>
      <c r="E159" s="462" t="s">
        <v>664</v>
      </c>
      <c r="F159" s="465">
        <v>2</v>
      </c>
      <c r="G159" s="463"/>
      <c r="H159" s="465"/>
      <c r="I159" s="463"/>
    </row>
    <row r="160" spans="1:9" hidden="1" x14ac:dyDescent="0.25">
      <c r="A160" s="462"/>
      <c r="B160" s="466" t="s">
        <v>679</v>
      </c>
      <c r="C160" s="464" t="s">
        <v>669</v>
      </c>
      <c r="D160" s="467" t="str">
        <f t="shared" si="6"/>
        <v>1.6.1.</v>
      </c>
      <c r="E160" s="462"/>
      <c r="F160" s="465">
        <v>30</v>
      </c>
      <c r="G160" s="463"/>
      <c r="H160" s="465">
        <v>30</v>
      </c>
      <c r="I160" s="463"/>
    </row>
    <row r="161" spans="1:9" hidden="1" x14ac:dyDescent="0.25">
      <c r="A161" s="462"/>
      <c r="B161" s="466" t="s">
        <v>680</v>
      </c>
      <c r="C161" s="464" t="s">
        <v>670</v>
      </c>
      <c r="D161" s="467" t="str">
        <f t="shared" si="6"/>
        <v>1.6.2.</v>
      </c>
      <c r="E161" s="462"/>
      <c r="F161" s="465">
        <v>60</v>
      </c>
      <c r="G161" s="463"/>
      <c r="H161" s="465">
        <v>60</v>
      </c>
      <c r="I161" s="463"/>
    </row>
    <row r="162" spans="1:9" hidden="1" x14ac:dyDescent="0.25">
      <c r="A162" s="462"/>
      <c r="B162" s="466" t="s">
        <v>681</v>
      </c>
      <c r="C162" s="464" t="s">
        <v>671</v>
      </c>
      <c r="D162" s="467" t="str">
        <f t="shared" si="6"/>
        <v>1.6.3.</v>
      </c>
      <c r="E162" s="462"/>
      <c r="F162" s="465">
        <v>60</v>
      </c>
      <c r="G162" s="463"/>
      <c r="H162" s="465">
        <v>60</v>
      </c>
      <c r="I162" s="463"/>
    </row>
    <row r="163" spans="1:9" hidden="1" x14ac:dyDescent="0.25">
      <c r="A163" s="462"/>
      <c r="B163" s="466" t="s">
        <v>682</v>
      </c>
      <c r="C163" s="464" t="s">
        <v>672</v>
      </c>
      <c r="D163" s="467" t="str">
        <f t="shared" si="6"/>
        <v>1.6.4.</v>
      </c>
      <c r="E163" s="462" t="s">
        <v>664</v>
      </c>
      <c r="F163" s="465">
        <v>1.5</v>
      </c>
      <c r="G163" s="463"/>
      <c r="H163" s="465"/>
      <c r="I163" s="463"/>
    </row>
    <row r="164" spans="1:9" hidden="1" x14ac:dyDescent="0.25">
      <c r="A164" s="462"/>
      <c r="B164" s="466" t="s">
        <v>683</v>
      </c>
      <c r="C164" s="464" t="s">
        <v>673</v>
      </c>
      <c r="D164" s="467" t="str">
        <f t="shared" si="6"/>
        <v>1.6.5.</v>
      </c>
      <c r="E164" s="462" t="s">
        <v>664</v>
      </c>
      <c r="F164" s="465">
        <v>1</v>
      </c>
      <c r="G164" s="463"/>
      <c r="H164" s="465"/>
      <c r="I164" s="463"/>
    </row>
    <row r="165" spans="1:9" hidden="1" x14ac:dyDescent="0.25">
      <c r="A165" s="462"/>
      <c r="B165" s="466" t="s">
        <v>684</v>
      </c>
      <c r="C165" s="464" t="s">
        <v>674</v>
      </c>
      <c r="D165" s="467" t="str">
        <f t="shared" si="6"/>
        <v>1.6.6.</v>
      </c>
      <c r="E165" s="462" t="s">
        <v>664</v>
      </c>
      <c r="F165" s="465">
        <v>1</v>
      </c>
      <c r="G165" s="463"/>
      <c r="H165" s="465"/>
      <c r="I165" s="463"/>
    </row>
    <row r="166" spans="1:9" hidden="1" x14ac:dyDescent="0.25">
      <c r="A166" s="462"/>
      <c r="B166" s="466" t="s">
        <v>392</v>
      </c>
      <c r="C166" s="464" t="s">
        <v>675</v>
      </c>
      <c r="D166" s="467" t="str">
        <f t="shared" si="6"/>
        <v>1.7.</v>
      </c>
      <c r="E166" s="462"/>
      <c r="F166" s="465">
        <v>100</v>
      </c>
      <c r="G166" s="463"/>
      <c r="H166" s="465">
        <v>100</v>
      </c>
      <c r="I166" s="463"/>
    </row>
    <row r="167" spans="1:9" hidden="1" x14ac:dyDescent="0.25">
      <c r="A167" s="462"/>
      <c r="B167" s="466" t="s">
        <v>393</v>
      </c>
      <c r="C167" s="464" t="s">
        <v>676</v>
      </c>
      <c r="D167" s="467" t="str">
        <f t="shared" si="6"/>
        <v>1.8.</v>
      </c>
      <c r="E167" s="462"/>
      <c r="F167" s="465">
        <v>100</v>
      </c>
      <c r="G167" s="463"/>
      <c r="H167" s="465">
        <v>100</v>
      </c>
      <c r="I167" s="463"/>
    </row>
    <row r="168" spans="1:9" hidden="1" x14ac:dyDescent="0.25">
      <c r="A168" s="462"/>
      <c r="B168" s="466" t="s">
        <v>650</v>
      </c>
      <c r="C168" s="464" t="s">
        <v>677</v>
      </c>
      <c r="D168" s="467" t="str">
        <f t="shared" si="6"/>
        <v>1.9.</v>
      </c>
      <c r="E168" s="462" t="s">
        <v>664</v>
      </c>
      <c r="F168" s="465">
        <v>1</v>
      </c>
      <c r="G168" s="463"/>
      <c r="H168" s="465"/>
      <c r="I168" s="463"/>
    </row>
    <row r="169" spans="1:9" hidden="1" x14ac:dyDescent="0.25">
      <c r="A169" s="462"/>
      <c r="B169" s="462" t="s">
        <v>30</v>
      </c>
      <c r="C169" s="464" t="s">
        <v>715</v>
      </c>
      <c r="D169" s="463" t="str">
        <f t="shared" si="6"/>
        <v>2.</v>
      </c>
      <c r="E169" s="519" t="s">
        <v>664</v>
      </c>
      <c r="F169" s="463"/>
      <c r="G169" s="463"/>
      <c r="H169" s="463"/>
      <c r="I169" s="463"/>
    </row>
    <row r="170" spans="1:9" hidden="1" x14ac:dyDescent="0.25">
      <c r="A170" s="462"/>
      <c r="B170" s="462"/>
      <c r="C170" s="462"/>
      <c r="D170" s="462"/>
      <c r="E170" s="462"/>
      <c r="F170" s="463"/>
      <c r="G170" s="463"/>
      <c r="H170" s="463"/>
      <c r="I170" s="463"/>
    </row>
  </sheetData>
  <sheetProtection password="C05F" sheet="1" objects="1" scenarios="1"/>
  <mergeCells count="32">
    <mergeCell ref="A1:J1"/>
    <mergeCell ref="A3:J3"/>
    <mergeCell ref="A5:J5"/>
    <mergeCell ref="A6:A7"/>
    <mergeCell ref="B6:B7"/>
    <mergeCell ref="C6:E7"/>
    <mergeCell ref="F6:H6"/>
    <mergeCell ref="I6:I7"/>
    <mergeCell ref="J6:J7"/>
    <mergeCell ref="F7:G7"/>
    <mergeCell ref="A4:J4"/>
    <mergeCell ref="J41:J42"/>
    <mergeCell ref="F42:G42"/>
    <mergeCell ref="A31:B31"/>
    <mergeCell ref="E33:H33"/>
    <mergeCell ref="I33:J33"/>
    <mergeCell ref="I34:J34"/>
    <mergeCell ref="A37:J37"/>
    <mergeCell ref="A39:J39"/>
    <mergeCell ref="A41:A42"/>
    <mergeCell ref="B41:B42"/>
    <mergeCell ref="C41:E42"/>
    <mergeCell ref="F41:H41"/>
    <mergeCell ref="I41:I42"/>
    <mergeCell ref="F31:G31"/>
    <mergeCell ref="A66:B66"/>
    <mergeCell ref="A67:B67"/>
    <mergeCell ref="E69:H69"/>
    <mergeCell ref="I69:J69"/>
    <mergeCell ref="I70:J70"/>
    <mergeCell ref="F66:G66"/>
    <mergeCell ref="F67:G67"/>
  </mergeCells>
  <dataValidations count="2">
    <dataValidation type="list" allowBlank="1" showInputMessage="1" showErrorMessage="1" sqref="C43:C65">
      <formula1>$C$153:$C$169</formula1>
    </dataValidation>
    <dataValidation type="list" allowBlank="1" showInputMessage="1" showErrorMessage="1" sqref="C8:C30">
      <formula1>$C$153:$C$169</formula1>
    </dataValidation>
  </dataValidations>
  <pageMargins left="1.1811023622047245" right="0.70866141732283472" top="0.78740157480314965" bottom="0.78740157480314965" header="0.11811023622047245" footer="0.31496062992125984"/>
  <pageSetup paperSize="9" scale="72" fitToHeight="10" orientation="landscape" verticalDpi="0" r:id="rId1"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9" tint="0.39997558519241921"/>
  </sheetPr>
  <dimension ref="A1:J170"/>
  <sheetViews>
    <sheetView showZeros="0" view="pageBreakPreview" topLeftCell="A31" zoomScale="65" zoomScaleNormal="100" workbookViewId="0">
      <selection activeCell="C20" sqref="C20"/>
    </sheetView>
  </sheetViews>
  <sheetFormatPr defaultRowHeight="13.8" x14ac:dyDescent="0.25"/>
  <cols>
    <col min="1" max="1" width="5" style="116" customWidth="1"/>
    <col min="2" max="2" width="9.77734375" style="116" customWidth="1"/>
    <col min="3" max="3" width="70.77734375" style="116" customWidth="1"/>
    <col min="4" max="4" width="6.77734375" style="116" customWidth="1"/>
    <col min="5" max="5" width="13.6640625" style="116" customWidth="1"/>
    <col min="6" max="7" width="5.77734375" style="116" customWidth="1"/>
    <col min="8" max="8" width="8.77734375" style="116" customWidth="1"/>
    <col min="9" max="9" width="14.33203125" style="116" customWidth="1"/>
    <col min="10" max="10" width="33.33203125" style="116" customWidth="1"/>
    <col min="11" max="16384" width="8.88671875" style="116"/>
  </cols>
  <sheetData>
    <row r="1" spans="1:10" ht="14.4" x14ac:dyDescent="0.3">
      <c r="A1" s="586" t="s">
        <v>721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4.95" customHeight="1" x14ac:dyDescent="0.25">
      <c r="J2" s="117"/>
    </row>
    <row r="3" spans="1:10" ht="30" customHeight="1" x14ac:dyDescent="0.25">
      <c r="A3" s="718" t="s">
        <v>258</v>
      </c>
      <c r="B3" s="644"/>
      <c r="C3" s="644"/>
      <c r="D3" s="644"/>
      <c r="E3" s="644"/>
      <c r="F3" s="644"/>
      <c r="G3" s="644"/>
      <c r="H3" s="644"/>
      <c r="I3" s="644"/>
      <c r="J3" s="644"/>
    </row>
    <row r="4" spans="1:10" ht="18.45" customHeight="1" thickBot="1" x14ac:dyDescent="0.3">
      <c r="A4" s="678" t="s">
        <v>114</v>
      </c>
      <c r="B4" s="678"/>
      <c r="C4" s="678"/>
      <c r="D4" s="678"/>
      <c r="E4" s="678"/>
      <c r="F4" s="678"/>
      <c r="G4" s="678"/>
      <c r="H4" s="678"/>
      <c r="I4" s="678"/>
      <c r="J4" s="678"/>
    </row>
    <row r="5" spans="1:10" ht="19.95" customHeight="1" thickBot="1" x14ac:dyDescent="0.3">
      <c r="A5" s="654" t="s">
        <v>61</v>
      </c>
      <c r="B5" s="656" t="s">
        <v>213</v>
      </c>
      <c r="C5" s="658" t="s">
        <v>62</v>
      </c>
      <c r="D5" s="659"/>
      <c r="E5" s="659"/>
      <c r="F5" s="592" t="s">
        <v>216</v>
      </c>
      <c r="G5" s="663"/>
      <c r="H5" s="584"/>
      <c r="I5" s="599" t="s">
        <v>217</v>
      </c>
      <c r="J5" s="659" t="s">
        <v>218</v>
      </c>
    </row>
    <row r="6" spans="1:10" ht="14.4" thickBot="1" x14ac:dyDescent="0.3">
      <c r="A6" s="655"/>
      <c r="B6" s="657"/>
      <c r="C6" s="660"/>
      <c r="D6" s="661"/>
      <c r="E6" s="662"/>
      <c r="F6" s="666" t="s">
        <v>214</v>
      </c>
      <c r="G6" s="667"/>
      <c r="H6" s="118" t="s">
        <v>215</v>
      </c>
      <c r="I6" s="664"/>
      <c r="J6" s="665"/>
    </row>
    <row r="7" spans="1:10" s="119" customFormat="1" x14ac:dyDescent="0.3">
      <c r="A7" s="75" t="str">
        <f>IF(B7="","",MAX($A$6:A6)+1)</f>
        <v/>
      </c>
      <c r="B7" s="193" t="str">
        <f>IF(C7="","",IF(ISERROR(VLOOKUP(C7,$C$153:$I$168,2,0)),"",VLOOKUP(C7,$C$153:$I$168,2,0)))</f>
        <v/>
      </c>
      <c r="D7" s="194"/>
      <c r="E7" s="83" t="str">
        <f>IF(C7="","",IF(ISERROR(VLOOKUP(C7,$C$153:$I$168,3,0)),"",IF(VLOOKUP(C7,$C$153:$I$168,3,0)="","",VLOOKUP(C7,$C$153:$I$168,3,0))))</f>
        <v/>
      </c>
      <c r="F7" s="193" t="str">
        <f>IF(G7=0,IF(C7="","",IF(ISERROR(VLOOKUP(C7,$C$153:$I$168,2,0)),"",IF(D7=0,IF(VLOOKUP(C7,$C$153:$I$168,4,0)=0,VLOOKUP(C7,$C$153:$I$168,6,0),VLOOKUP(C7,$C$153:$I$168,4,0)),IF(VLOOKUP(C7,$C$153:$I$168,6,0)=0,D7*VLOOKUP(C7,$C$153:$I$168,4,0),IF(D7*VLOOKUP(C7,$C$153:$I$168,4,0)&gt;VLOOKUP(C7,$C$153:$I$168,6,0),VLOOKUP(C7,$C$153:$I$168,6,0),D7*VLOOKUP(C7,$C$153:$I$168,4,0)))))),"")</f>
        <v/>
      </c>
      <c r="G7" s="138"/>
      <c r="H7" s="133"/>
      <c r="I7" s="138"/>
      <c r="J7" s="259"/>
    </row>
    <row r="8" spans="1:10" s="119" customFormat="1" x14ac:dyDescent="0.3">
      <c r="A8" s="77" t="str">
        <f>IF(B8="","",MAX($A$6:A7)+1)</f>
        <v/>
      </c>
      <c r="B8" s="80" t="str">
        <f t="shared" ref="B8:B29" si="0">IF(C8="","",IF(ISERROR(VLOOKUP(C8,$C$153:$I$168,2,0)),"",VLOOKUP(C8,$C$153:$I$168,2,0)))</f>
        <v/>
      </c>
      <c r="C8" s="263"/>
      <c r="D8" s="443"/>
      <c r="E8" s="85" t="str">
        <f t="shared" ref="E8:E29" si="1">IF(C8="","",IF(ISERROR(VLOOKUP(C8,$C$153:$I$168,3,0)),"",IF(VLOOKUP(C8,$C$153:$I$168,3,0)="","",VLOOKUP(C8,$C$153:$I$168,3,0))))</f>
        <v/>
      </c>
      <c r="F8" s="80" t="str">
        <f t="shared" ref="F8:F28" si="2">IF(G8=0,IF(C8="","",IF(ISERROR(VLOOKUP(C8,$C$153:$I$168,2,0)),"",IF(D8=0,IF(VLOOKUP(C8,$C$153:$I$168,4,0)=0,VLOOKUP(C8,$C$153:$I$168,6,0),VLOOKUP(C8,$C$153:$I$168,4,0)),IF(VLOOKUP(C8,$C$153:$I$168,6,0)=0,D8*VLOOKUP(C8,$C$153:$I$168,4,0),IF(D8*VLOOKUP(C8,$C$153:$I$168,4,0)&gt;VLOOKUP(C8,$C$153:$I$168,6,0),VLOOKUP(C8,$C$153:$I$168,6,0),D8*VLOOKUP(C8,$C$153:$I$168,4,0)))))),"")</f>
        <v/>
      </c>
      <c r="G8" s="141"/>
      <c r="H8" s="266"/>
      <c r="I8" s="141"/>
      <c r="J8" s="258"/>
    </row>
    <row r="9" spans="1:10" s="119" customFormat="1" x14ac:dyDescent="0.3">
      <c r="A9" s="79" t="str">
        <f>IF(B9="","",MAX($A$6:A8)+1)</f>
        <v/>
      </c>
      <c r="B9" s="80" t="str">
        <f t="shared" si="0"/>
        <v/>
      </c>
      <c r="C9" s="263"/>
      <c r="D9" s="443"/>
      <c r="E9" s="85" t="str">
        <f t="shared" si="1"/>
        <v/>
      </c>
      <c r="F9" s="80" t="str">
        <f t="shared" si="2"/>
        <v/>
      </c>
      <c r="G9" s="141"/>
      <c r="H9" s="266"/>
      <c r="I9" s="141"/>
      <c r="J9" s="258"/>
    </row>
    <row r="10" spans="1:10" s="119" customFormat="1" x14ac:dyDescent="0.3">
      <c r="A10" s="77" t="str">
        <f>IF(B10="","",MAX($A$6:A9)+1)</f>
        <v/>
      </c>
      <c r="B10" s="80" t="str">
        <f t="shared" si="0"/>
        <v/>
      </c>
      <c r="C10" s="263"/>
      <c r="D10" s="443"/>
      <c r="E10" s="85" t="str">
        <f t="shared" si="1"/>
        <v/>
      </c>
      <c r="F10" s="78" t="str">
        <f t="shared" si="2"/>
        <v/>
      </c>
      <c r="G10" s="141"/>
      <c r="H10" s="266"/>
      <c r="I10" s="141"/>
      <c r="J10" s="258"/>
    </row>
    <row r="11" spans="1:10" s="119" customFormat="1" x14ac:dyDescent="0.3">
      <c r="A11" s="77" t="str">
        <f>IF(B11="","",MAX($A$6:A10)+1)</f>
        <v/>
      </c>
      <c r="B11" s="80" t="str">
        <f t="shared" si="0"/>
        <v/>
      </c>
      <c r="C11" s="263"/>
      <c r="D11" s="443"/>
      <c r="E11" s="85" t="str">
        <f t="shared" si="1"/>
        <v/>
      </c>
      <c r="F11" s="78" t="str">
        <f t="shared" si="2"/>
        <v/>
      </c>
      <c r="G11" s="141"/>
      <c r="H11" s="266"/>
      <c r="I11" s="141"/>
      <c r="J11" s="258"/>
    </row>
    <row r="12" spans="1:10" s="119" customFormat="1" x14ac:dyDescent="0.3">
      <c r="A12" s="77" t="str">
        <f>IF(B12="","",MAX($A$6:A11)+1)</f>
        <v/>
      </c>
      <c r="B12" s="80" t="str">
        <f t="shared" si="0"/>
        <v/>
      </c>
      <c r="C12" s="263"/>
      <c r="D12" s="443"/>
      <c r="E12" s="85" t="str">
        <f t="shared" si="1"/>
        <v/>
      </c>
      <c r="F12" s="78" t="str">
        <f t="shared" si="2"/>
        <v/>
      </c>
      <c r="G12" s="141"/>
      <c r="H12" s="266"/>
      <c r="I12" s="141"/>
      <c r="J12" s="258"/>
    </row>
    <row r="13" spans="1:10" s="119" customFormat="1" x14ac:dyDescent="0.3">
      <c r="A13" s="77" t="str">
        <f>IF(B13="","",MAX($A$6:A12)+1)</f>
        <v/>
      </c>
      <c r="B13" s="80" t="str">
        <f t="shared" si="0"/>
        <v/>
      </c>
      <c r="C13" s="263"/>
      <c r="D13" s="443"/>
      <c r="E13" s="84" t="str">
        <f t="shared" si="1"/>
        <v/>
      </c>
      <c r="F13" s="78" t="str">
        <f t="shared" si="2"/>
        <v/>
      </c>
      <c r="G13" s="141"/>
      <c r="H13" s="266"/>
      <c r="I13" s="141"/>
      <c r="J13" s="258"/>
    </row>
    <row r="14" spans="1:10" s="119" customFormat="1" x14ac:dyDescent="0.3">
      <c r="A14" s="77" t="str">
        <f>IF(B14="","",MAX($A$6:A13)+1)</f>
        <v/>
      </c>
      <c r="B14" s="80" t="str">
        <f t="shared" si="0"/>
        <v/>
      </c>
      <c r="C14" s="263"/>
      <c r="D14" s="443"/>
      <c r="E14" s="84" t="str">
        <f t="shared" si="1"/>
        <v/>
      </c>
      <c r="F14" s="78" t="str">
        <f t="shared" si="2"/>
        <v/>
      </c>
      <c r="G14" s="137"/>
      <c r="H14" s="262"/>
      <c r="I14" s="137"/>
      <c r="J14" s="139"/>
    </row>
    <row r="15" spans="1:10" s="119" customFormat="1" x14ac:dyDescent="0.3">
      <c r="A15" s="77" t="str">
        <f>IF(B15="","",MAX($A$6:A14)+1)</f>
        <v/>
      </c>
      <c r="B15" s="80" t="str">
        <f t="shared" si="0"/>
        <v/>
      </c>
      <c r="C15" s="263"/>
      <c r="D15" s="443"/>
      <c r="E15" s="84" t="str">
        <f t="shared" si="1"/>
        <v/>
      </c>
      <c r="F15" s="78" t="str">
        <f t="shared" si="2"/>
        <v/>
      </c>
      <c r="G15" s="144"/>
      <c r="H15" s="270"/>
      <c r="I15" s="144"/>
      <c r="J15" s="146"/>
    </row>
    <row r="16" spans="1:10" s="119" customFormat="1" x14ac:dyDescent="0.3">
      <c r="A16" s="77" t="str">
        <f>IF(B16="","",MAX($A$6:A15)+1)</f>
        <v/>
      </c>
      <c r="B16" s="80" t="str">
        <f t="shared" si="0"/>
        <v/>
      </c>
      <c r="C16" s="263"/>
      <c r="D16" s="443"/>
      <c r="E16" s="84" t="str">
        <f t="shared" si="1"/>
        <v/>
      </c>
      <c r="F16" s="78" t="str">
        <f t="shared" si="2"/>
        <v/>
      </c>
      <c r="G16" s="141"/>
      <c r="H16" s="266"/>
      <c r="I16" s="141"/>
      <c r="J16" s="258"/>
    </row>
    <row r="17" spans="1:10" s="119" customFormat="1" x14ac:dyDescent="0.3">
      <c r="A17" s="77" t="str">
        <f>IF(B17="","",MAX($A$6:A16)+1)</f>
        <v/>
      </c>
      <c r="B17" s="80" t="str">
        <f t="shared" si="0"/>
        <v/>
      </c>
      <c r="C17" s="263"/>
      <c r="D17" s="443"/>
      <c r="E17" s="84" t="str">
        <f t="shared" si="1"/>
        <v/>
      </c>
      <c r="F17" s="78" t="str">
        <f t="shared" si="2"/>
        <v/>
      </c>
      <c r="G17" s="141"/>
      <c r="H17" s="266"/>
      <c r="I17" s="141"/>
      <c r="J17" s="258"/>
    </row>
    <row r="18" spans="1:10" s="119" customFormat="1" x14ac:dyDescent="0.3">
      <c r="A18" s="77" t="str">
        <f>IF(B18="","",MAX($A$6:A17)+1)</f>
        <v/>
      </c>
      <c r="B18" s="80" t="str">
        <f t="shared" si="0"/>
        <v/>
      </c>
      <c r="C18" s="263"/>
      <c r="D18" s="443"/>
      <c r="E18" s="84" t="str">
        <f t="shared" si="1"/>
        <v/>
      </c>
      <c r="F18" s="78" t="str">
        <f t="shared" si="2"/>
        <v/>
      </c>
      <c r="G18" s="141"/>
      <c r="H18" s="266"/>
      <c r="I18" s="141"/>
      <c r="J18" s="258"/>
    </row>
    <row r="19" spans="1:10" s="119" customFormat="1" x14ac:dyDescent="0.3">
      <c r="A19" s="77" t="str">
        <f>IF(B19="","",MAX($A$6:A18)+1)</f>
        <v/>
      </c>
      <c r="B19" s="80" t="str">
        <f t="shared" si="0"/>
        <v/>
      </c>
      <c r="C19" s="265"/>
      <c r="D19" s="198"/>
      <c r="E19" s="84" t="str">
        <f t="shared" si="1"/>
        <v/>
      </c>
      <c r="F19" s="78" t="str">
        <f t="shared" si="2"/>
        <v/>
      </c>
      <c r="G19" s="144"/>
      <c r="H19" s="270"/>
      <c r="I19" s="144"/>
      <c r="J19" s="146"/>
    </row>
    <row r="20" spans="1:10" s="119" customFormat="1" x14ac:dyDescent="0.3">
      <c r="A20" s="77" t="str">
        <f>IF(B20="","",MAX($A$6:A19)+1)</f>
        <v/>
      </c>
      <c r="B20" s="80" t="str">
        <f t="shared" si="0"/>
        <v/>
      </c>
      <c r="C20" s="267"/>
      <c r="D20" s="202"/>
      <c r="E20" s="85" t="str">
        <f t="shared" si="1"/>
        <v/>
      </c>
      <c r="F20" s="78" t="str">
        <f t="shared" si="2"/>
        <v/>
      </c>
      <c r="G20" s="141"/>
      <c r="H20" s="266"/>
      <c r="I20" s="141"/>
      <c r="J20" s="258"/>
    </row>
    <row r="21" spans="1:10" s="119" customFormat="1" x14ac:dyDescent="0.3">
      <c r="A21" s="77" t="str">
        <f>IF(B21="","",MAX($A$6:A20)+1)</f>
        <v/>
      </c>
      <c r="B21" s="80" t="str">
        <f t="shared" si="0"/>
        <v/>
      </c>
      <c r="C21" s="267"/>
      <c r="D21" s="202"/>
      <c r="E21" s="85" t="str">
        <f t="shared" si="1"/>
        <v/>
      </c>
      <c r="F21" s="78" t="str">
        <f t="shared" si="2"/>
        <v/>
      </c>
      <c r="G21" s="144"/>
      <c r="H21" s="270"/>
      <c r="I21" s="144"/>
      <c r="J21" s="146"/>
    </row>
    <row r="22" spans="1:10" s="119" customFormat="1" x14ac:dyDescent="0.3">
      <c r="A22" s="77" t="str">
        <f>IF(B22="","",MAX($A$6:A21)+1)</f>
        <v/>
      </c>
      <c r="B22" s="80" t="str">
        <f t="shared" si="0"/>
        <v/>
      </c>
      <c r="C22" s="267"/>
      <c r="D22" s="202"/>
      <c r="E22" s="85" t="str">
        <f t="shared" si="1"/>
        <v/>
      </c>
      <c r="F22" s="78" t="str">
        <f t="shared" si="2"/>
        <v/>
      </c>
      <c r="G22" s="141"/>
      <c r="H22" s="266"/>
      <c r="I22" s="141"/>
      <c r="J22" s="258"/>
    </row>
    <row r="23" spans="1:10" s="119" customFormat="1" x14ac:dyDescent="0.3">
      <c r="A23" s="77" t="str">
        <f>IF(B23="","",MAX($A$6:A22)+1)</f>
        <v/>
      </c>
      <c r="B23" s="80" t="str">
        <f t="shared" si="0"/>
        <v/>
      </c>
      <c r="C23" s="267"/>
      <c r="D23" s="202"/>
      <c r="E23" s="85" t="str">
        <f t="shared" si="1"/>
        <v/>
      </c>
      <c r="F23" s="78" t="str">
        <f t="shared" si="2"/>
        <v/>
      </c>
      <c r="G23" s="144"/>
      <c r="H23" s="270"/>
      <c r="I23" s="144"/>
      <c r="J23" s="146"/>
    </row>
    <row r="24" spans="1:10" s="119" customFormat="1" x14ac:dyDescent="0.3">
      <c r="A24" s="77" t="str">
        <f>IF(B24="","",MAX($A$6:A23)+1)</f>
        <v/>
      </c>
      <c r="B24" s="80" t="str">
        <f t="shared" si="0"/>
        <v/>
      </c>
      <c r="C24" s="267"/>
      <c r="D24" s="202"/>
      <c r="E24" s="85" t="str">
        <f t="shared" si="1"/>
        <v/>
      </c>
      <c r="F24" s="78" t="str">
        <f t="shared" si="2"/>
        <v/>
      </c>
      <c r="G24" s="141"/>
      <c r="H24" s="266"/>
      <c r="I24" s="141"/>
      <c r="J24" s="258"/>
    </row>
    <row r="25" spans="1:10" s="119" customFormat="1" x14ac:dyDescent="0.3">
      <c r="A25" s="77" t="str">
        <f>IF(B25="","",MAX($A$6:A24)+1)</f>
        <v/>
      </c>
      <c r="B25" s="80" t="str">
        <f t="shared" si="0"/>
        <v/>
      </c>
      <c r="C25" s="267"/>
      <c r="D25" s="202"/>
      <c r="E25" s="85" t="str">
        <f t="shared" si="1"/>
        <v/>
      </c>
      <c r="F25" s="78" t="str">
        <f t="shared" si="2"/>
        <v/>
      </c>
      <c r="G25" s="144"/>
      <c r="H25" s="270"/>
      <c r="I25" s="144"/>
      <c r="J25" s="146"/>
    </row>
    <row r="26" spans="1:10" s="119" customFormat="1" x14ac:dyDescent="0.3">
      <c r="A26" s="77" t="str">
        <f>IF(B26="","",MAX($A$6:A25)+1)</f>
        <v/>
      </c>
      <c r="B26" s="80" t="str">
        <f t="shared" si="0"/>
        <v/>
      </c>
      <c r="C26" s="267"/>
      <c r="D26" s="202"/>
      <c r="E26" s="85" t="str">
        <f t="shared" si="1"/>
        <v/>
      </c>
      <c r="F26" s="78" t="str">
        <f t="shared" si="2"/>
        <v/>
      </c>
      <c r="G26" s="141"/>
      <c r="H26" s="266"/>
      <c r="I26" s="141"/>
      <c r="J26" s="258"/>
    </row>
    <row r="27" spans="1:10" s="119" customFormat="1" x14ac:dyDescent="0.3">
      <c r="A27" s="77" t="str">
        <f>IF(B27="","",MAX($A$6:A26)+1)</f>
        <v/>
      </c>
      <c r="B27" s="80" t="str">
        <f t="shared" si="0"/>
        <v/>
      </c>
      <c r="C27" s="267"/>
      <c r="D27" s="202"/>
      <c r="E27" s="85" t="str">
        <f t="shared" si="1"/>
        <v/>
      </c>
      <c r="F27" s="78" t="str">
        <f t="shared" si="2"/>
        <v/>
      </c>
      <c r="G27" s="144"/>
      <c r="H27" s="270"/>
      <c r="I27" s="144"/>
      <c r="J27" s="146"/>
    </row>
    <row r="28" spans="1:10" s="119" customFormat="1" x14ac:dyDescent="0.3">
      <c r="A28" s="77" t="str">
        <f>IF(B28="","",MAX($A$6:A27)+1)</f>
        <v/>
      </c>
      <c r="B28" s="78" t="str">
        <f t="shared" si="0"/>
        <v/>
      </c>
      <c r="C28" s="267"/>
      <c r="D28" s="202"/>
      <c r="E28" s="85" t="str">
        <f t="shared" si="1"/>
        <v/>
      </c>
      <c r="F28" s="78" t="str">
        <f t="shared" si="2"/>
        <v/>
      </c>
      <c r="G28" s="141"/>
      <c r="H28" s="266"/>
      <c r="I28" s="141"/>
      <c r="J28" s="258"/>
    </row>
    <row r="29" spans="1:10" s="119" customFormat="1" ht="14.4" thickBot="1" x14ac:dyDescent="0.35">
      <c r="A29" s="81" t="str">
        <f>IF(B29="","",MAX($A$6:A28)+1)</f>
        <v/>
      </c>
      <c r="B29" s="82" t="str">
        <f t="shared" si="0"/>
        <v/>
      </c>
      <c r="C29" s="267"/>
      <c r="D29" s="202"/>
      <c r="E29" s="459" t="str">
        <f t="shared" si="1"/>
        <v/>
      </c>
      <c r="F29" s="80" t="str">
        <f>IF(G29=0,IF(C29="","",IF(ISERROR(VLOOKUP(C29,$C$153:$I$168,2,0)),"",IF(D29=0,IF(VLOOKUP(C29,$C$153:$I$168,4,0)=0,VLOOKUP(C29,$C$153:$I$168,6,0),VLOOKUP(C29,$C$153:$I$168,4,0)),IF(VLOOKUP(C29,$C$153:$I$168,6,0)=0,D29*VLOOKUP(C29,$C$153:$I$168,4,0),IF(D29*VLOOKUP(C29,$C$153:$I$168,4,0)&gt;VLOOKUP(C29,$C$153:$I$168,6,0),VLOOKUP(C29,$C$153:$I$168,6,0),D29*VLOOKUP(C29,$C$153:$I$168,4,0)))))),"")</f>
        <v/>
      </c>
      <c r="G29" s="144"/>
      <c r="H29" s="270"/>
      <c r="I29" s="144"/>
      <c r="J29" s="146"/>
    </row>
    <row r="30" spans="1:10" ht="30" customHeight="1" thickBot="1" x14ac:dyDescent="0.3">
      <c r="A30" s="670" t="s">
        <v>205</v>
      </c>
      <c r="B30" s="670"/>
      <c r="C30" s="124"/>
      <c r="D30" s="124"/>
      <c r="E30" s="125"/>
      <c r="F30" s="668">
        <f>SUM(F7:G29)</f>
        <v>0</v>
      </c>
      <c r="G30" s="669"/>
      <c r="H30" s="257">
        <f>SUM(H7:H29)</f>
        <v>0</v>
      </c>
      <c r="I30" s="125"/>
      <c r="J30" s="127"/>
    </row>
    <row r="31" spans="1:10" ht="15" customHeight="1" x14ac:dyDescent="0.25">
      <c r="A31" s="128"/>
      <c r="B31" s="128"/>
      <c r="C31" s="128"/>
      <c r="D31" s="128"/>
      <c r="E31" s="128"/>
      <c r="F31" s="128"/>
      <c r="G31" s="128"/>
      <c r="H31" s="128"/>
      <c r="I31" s="128"/>
      <c r="J31" s="128"/>
    </row>
    <row r="32" spans="1:10" ht="15" customHeight="1" x14ac:dyDescent="0.35">
      <c r="C32" s="88" t="s">
        <v>220</v>
      </c>
      <c r="E32" s="671" t="s">
        <v>195</v>
      </c>
      <c r="F32" s="671"/>
      <c r="G32" s="671"/>
      <c r="H32" s="671"/>
      <c r="I32" s="650" t="s">
        <v>222</v>
      </c>
      <c r="J32" s="650"/>
    </row>
    <row r="33" spans="1:10" ht="15" customHeight="1" x14ac:dyDescent="0.25">
      <c r="C33" s="116" t="s">
        <v>221</v>
      </c>
      <c r="I33" s="606" t="s">
        <v>194</v>
      </c>
      <c r="J33" s="651"/>
    </row>
    <row r="34" spans="1:10" ht="15" customHeight="1" x14ac:dyDescent="0.25">
      <c r="J34" s="117"/>
    </row>
    <row r="35" spans="1:10" ht="15" customHeight="1" x14ac:dyDescent="0.25">
      <c r="J35" s="117"/>
    </row>
    <row r="36" spans="1:10" ht="14.4" x14ac:dyDescent="0.3">
      <c r="A36" s="586" t="s">
        <v>722</v>
      </c>
      <c r="B36" s="586"/>
      <c r="C36" s="586"/>
      <c r="D36" s="586"/>
      <c r="E36" s="586"/>
      <c r="F36" s="586"/>
      <c r="G36" s="586"/>
      <c r="H36" s="586"/>
      <c r="I36" s="586"/>
      <c r="J36" s="587"/>
    </row>
    <row r="37" spans="1:10" ht="4.95" customHeight="1" x14ac:dyDescent="0.25">
      <c r="J37" s="117"/>
    </row>
    <row r="38" spans="1:10" ht="18.45" customHeight="1" x14ac:dyDescent="0.35">
      <c r="A38" s="675" t="s">
        <v>224</v>
      </c>
      <c r="B38" s="675"/>
      <c r="C38" s="675"/>
      <c r="D38" s="675"/>
      <c r="E38" s="675"/>
      <c r="F38" s="675"/>
      <c r="G38" s="675"/>
      <c r="H38" s="675"/>
      <c r="I38" s="675"/>
      <c r="J38" s="675"/>
    </row>
    <row r="39" spans="1:10" ht="4.95" customHeight="1" thickBot="1" x14ac:dyDescent="0.3">
      <c r="J39" s="117"/>
    </row>
    <row r="40" spans="1:10" ht="19.95" customHeight="1" thickBot="1" x14ac:dyDescent="0.3">
      <c r="A40" s="654" t="s">
        <v>61</v>
      </c>
      <c r="B40" s="656" t="s">
        <v>213</v>
      </c>
      <c r="C40" s="658" t="s">
        <v>62</v>
      </c>
      <c r="D40" s="659"/>
      <c r="E40" s="659"/>
      <c r="F40" s="592" t="s">
        <v>216</v>
      </c>
      <c r="G40" s="663"/>
      <c r="H40" s="584"/>
      <c r="I40" s="599" t="s">
        <v>217</v>
      </c>
      <c r="J40" s="659" t="s">
        <v>218</v>
      </c>
    </row>
    <row r="41" spans="1:10" ht="19.95" customHeight="1" thickBot="1" x14ac:dyDescent="0.3">
      <c r="A41" s="655"/>
      <c r="B41" s="657"/>
      <c r="C41" s="660"/>
      <c r="D41" s="661"/>
      <c r="E41" s="662"/>
      <c r="F41" s="666" t="s">
        <v>214</v>
      </c>
      <c r="G41" s="667"/>
      <c r="H41" s="118" t="s">
        <v>215</v>
      </c>
      <c r="I41" s="664"/>
      <c r="J41" s="665"/>
    </row>
    <row r="42" spans="1:10" s="119" customFormat="1" x14ac:dyDescent="0.3">
      <c r="A42" s="75" t="str">
        <f>IF(B42="","",MAX($A$41:A41)+1)</f>
        <v/>
      </c>
      <c r="B42" s="193" t="str">
        <f>IF(C42="","",IF(ISERROR(VLOOKUP(C42,$C$153:$I$168,2,0)),"",VLOOKUP(C42,$C$153:$I$168,2,0)))</f>
        <v/>
      </c>
      <c r="D42" s="194"/>
      <c r="E42" s="83" t="str">
        <f>IF(C42="","",IF(ISERROR(VLOOKUP(C42,$C$153:$I$168,3,0)),"",IF(VLOOKUP(C42,$C$153:$I$168,3,0)="","",VLOOKUP(C42,$C$153:$I$168,3,0))))</f>
        <v/>
      </c>
      <c r="F42" s="193" t="str">
        <f>IF(G42=0,IF(C42="","",IF(ISERROR(VLOOKUP(C42,$C$153:$I$168,2,0)),"",IF(D42=0,IF(VLOOKUP(C42,$C$153:$I$168,4,0)=0,VLOOKUP(C42,$C$153:$I$168,6,0),VLOOKUP(C42,$C$153:$I$168,4,0)),IF(VLOOKUP(C42,$C$153:$I$168,6,0)=0,D42*VLOOKUP(C42,$C$153:$I$168,4,0),IF(D42*VLOOKUP(C42,$C$153:$I$168,4,0)&gt;VLOOKUP(C42,$C$153:$I$168,6,0),VLOOKUP(C42,$C$153:$I$168,6,0),D42*VLOOKUP(C42,$C$153:$I$168,4,0)))))),"")</f>
        <v/>
      </c>
      <c r="G42" s="138"/>
      <c r="H42" s="133"/>
      <c r="I42" s="138"/>
      <c r="J42" s="259"/>
    </row>
    <row r="43" spans="1:10" s="119" customFormat="1" x14ac:dyDescent="0.3">
      <c r="A43" s="77" t="str">
        <f>IF(B43="","",MAX($A$41:A42)+1)</f>
        <v/>
      </c>
      <c r="B43" s="80" t="str">
        <f t="shared" ref="B43:B64" si="3">IF(C43="","",IF(ISERROR(VLOOKUP(C43,$C$153:$I$168,2,0)),"",VLOOKUP(C43,$C$153:$I$168,2,0)))</f>
        <v/>
      </c>
      <c r="C43" s="263"/>
      <c r="D43" s="443"/>
      <c r="E43" s="85" t="str">
        <f t="shared" ref="E43:E64" si="4">IF(C43="","",IF(ISERROR(VLOOKUP(C43,$C$153:$I$168,3,0)),"",IF(VLOOKUP(C43,$C$153:$I$168,3,0)="","",VLOOKUP(C43,$C$153:$I$168,3,0))))</f>
        <v/>
      </c>
      <c r="F43" s="78" t="str">
        <f t="shared" ref="F43:F64" si="5">IF(G43=0,IF(C43="","",IF(ISERROR(VLOOKUP(C43,$C$153:$I$168,2,0)),"",IF(D43=0,IF(VLOOKUP(C43,$C$153:$I$168,4,0)=0,VLOOKUP(C43,$C$153:$I$168,6,0),VLOOKUP(C43,$C$153:$I$168,4,0)),IF(VLOOKUP(C43,$C$153:$I$168,6,0)=0,D43*VLOOKUP(C43,$C$153:$I$168,4,0),IF(D43*VLOOKUP(C43,$C$153:$I$168,4,0)&gt;VLOOKUP(C43,$C$153:$I$168,6,0),VLOOKUP(C43,$C$153:$I$168,6,0),D43*VLOOKUP(C43,$C$153:$I$168,4,0)))))),"")</f>
        <v/>
      </c>
      <c r="G43" s="141"/>
      <c r="H43" s="266"/>
      <c r="I43" s="141"/>
      <c r="J43" s="258"/>
    </row>
    <row r="44" spans="1:10" s="119" customFormat="1" x14ac:dyDescent="0.3">
      <c r="A44" s="77" t="str">
        <f>IF(B44="","",MAX($A$41:A43)+1)</f>
        <v/>
      </c>
      <c r="B44" s="80" t="str">
        <f t="shared" si="3"/>
        <v/>
      </c>
      <c r="C44" s="263"/>
      <c r="D44" s="443"/>
      <c r="E44" s="85" t="str">
        <f t="shared" si="4"/>
        <v/>
      </c>
      <c r="F44" s="78" t="str">
        <f t="shared" si="5"/>
        <v/>
      </c>
      <c r="G44" s="141"/>
      <c r="H44" s="266"/>
      <c r="I44" s="141"/>
      <c r="J44" s="258"/>
    </row>
    <row r="45" spans="1:10" s="119" customFormat="1" x14ac:dyDescent="0.3">
      <c r="A45" s="77" t="str">
        <f>IF(B45="","",MAX($A$41:A44)+1)</f>
        <v/>
      </c>
      <c r="B45" s="80" t="str">
        <f t="shared" si="3"/>
        <v/>
      </c>
      <c r="C45" s="263"/>
      <c r="D45" s="443"/>
      <c r="E45" s="85" t="str">
        <f t="shared" si="4"/>
        <v/>
      </c>
      <c r="F45" s="78" t="str">
        <f t="shared" si="5"/>
        <v/>
      </c>
      <c r="G45" s="141"/>
      <c r="H45" s="266"/>
      <c r="I45" s="141"/>
      <c r="J45" s="258"/>
    </row>
    <row r="46" spans="1:10" s="119" customFormat="1" x14ac:dyDescent="0.3">
      <c r="A46" s="77" t="str">
        <f>IF(B46="","",MAX($A$41:A45)+1)</f>
        <v/>
      </c>
      <c r="B46" s="80" t="str">
        <f t="shared" si="3"/>
        <v/>
      </c>
      <c r="C46" s="263"/>
      <c r="D46" s="443"/>
      <c r="E46" s="85" t="str">
        <f t="shared" si="4"/>
        <v/>
      </c>
      <c r="F46" s="78" t="str">
        <f t="shared" si="5"/>
        <v/>
      </c>
      <c r="G46" s="141"/>
      <c r="H46" s="266"/>
      <c r="I46" s="141"/>
      <c r="J46" s="258"/>
    </row>
    <row r="47" spans="1:10" s="119" customFormat="1" x14ac:dyDescent="0.3">
      <c r="A47" s="77" t="str">
        <f>IF(B47="","",MAX($A$41:A46)+1)</f>
        <v/>
      </c>
      <c r="B47" s="80" t="str">
        <f t="shared" si="3"/>
        <v/>
      </c>
      <c r="C47" s="263"/>
      <c r="D47" s="443"/>
      <c r="E47" s="85" t="str">
        <f t="shared" si="4"/>
        <v/>
      </c>
      <c r="F47" s="78" t="str">
        <f t="shared" si="5"/>
        <v/>
      </c>
      <c r="G47" s="141"/>
      <c r="H47" s="266"/>
      <c r="I47" s="141"/>
      <c r="J47" s="258"/>
    </row>
    <row r="48" spans="1:10" s="119" customFormat="1" x14ac:dyDescent="0.3">
      <c r="A48" s="77" t="str">
        <f>IF(B48="","",MAX($A$41:A47)+1)</f>
        <v/>
      </c>
      <c r="B48" s="80" t="str">
        <f t="shared" si="3"/>
        <v/>
      </c>
      <c r="C48" s="263"/>
      <c r="D48" s="443"/>
      <c r="E48" s="85" t="str">
        <f t="shared" si="4"/>
        <v/>
      </c>
      <c r="F48" s="78" t="str">
        <f t="shared" si="5"/>
        <v/>
      </c>
      <c r="G48" s="141"/>
      <c r="H48" s="266"/>
      <c r="I48" s="141"/>
      <c r="J48" s="258"/>
    </row>
    <row r="49" spans="1:10" s="119" customFormat="1" x14ac:dyDescent="0.3">
      <c r="A49" s="77" t="str">
        <f>IF(B49="","",MAX($A$41:A48)+1)</f>
        <v/>
      </c>
      <c r="B49" s="80" t="str">
        <f t="shared" si="3"/>
        <v/>
      </c>
      <c r="C49" s="263"/>
      <c r="D49" s="443"/>
      <c r="E49" s="84" t="str">
        <f t="shared" si="4"/>
        <v/>
      </c>
      <c r="F49" s="78" t="str">
        <f t="shared" si="5"/>
        <v/>
      </c>
      <c r="G49" s="137"/>
      <c r="H49" s="262"/>
      <c r="I49" s="137"/>
      <c r="J49" s="139"/>
    </row>
    <row r="50" spans="1:10" s="119" customFormat="1" x14ac:dyDescent="0.3">
      <c r="A50" s="77" t="str">
        <f>IF(B50="","",MAX($A$41:A49)+1)</f>
        <v/>
      </c>
      <c r="B50" s="80" t="str">
        <f t="shared" si="3"/>
        <v/>
      </c>
      <c r="C50" s="263"/>
      <c r="D50" s="443"/>
      <c r="E50" s="84" t="str">
        <f t="shared" si="4"/>
        <v/>
      </c>
      <c r="F50" s="78" t="str">
        <f t="shared" si="5"/>
        <v/>
      </c>
      <c r="G50" s="144"/>
      <c r="H50" s="270"/>
      <c r="I50" s="144"/>
      <c r="J50" s="146"/>
    </row>
    <row r="51" spans="1:10" s="119" customFormat="1" x14ac:dyDescent="0.3">
      <c r="A51" s="77" t="str">
        <f>IF(B51="","",MAX($A$41:A50)+1)</f>
        <v/>
      </c>
      <c r="B51" s="80" t="str">
        <f t="shared" si="3"/>
        <v/>
      </c>
      <c r="C51" s="263"/>
      <c r="D51" s="443"/>
      <c r="E51" s="84" t="str">
        <f t="shared" si="4"/>
        <v/>
      </c>
      <c r="F51" s="78" t="str">
        <f t="shared" si="5"/>
        <v/>
      </c>
      <c r="G51" s="141"/>
      <c r="H51" s="266"/>
      <c r="I51" s="141"/>
      <c r="J51" s="258"/>
    </row>
    <row r="52" spans="1:10" s="119" customFormat="1" x14ac:dyDescent="0.3">
      <c r="A52" s="77" t="str">
        <f>IF(B52="","",MAX($A$41:A51)+1)</f>
        <v/>
      </c>
      <c r="B52" s="80" t="str">
        <f t="shared" si="3"/>
        <v/>
      </c>
      <c r="C52" s="263"/>
      <c r="D52" s="443"/>
      <c r="E52" s="84" t="str">
        <f t="shared" si="4"/>
        <v/>
      </c>
      <c r="F52" s="78" t="str">
        <f t="shared" si="5"/>
        <v/>
      </c>
      <c r="G52" s="141"/>
      <c r="H52" s="266"/>
      <c r="I52" s="141"/>
      <c r="J52" s="258"/>
    </row>
    <row r="53" spans="1:10" s="119" customFormat="1" x14ac:dyDescent="0.3">
      <c r="A53" s="77" t="str">
        <f>IF(B53="","",MAX($A$41:A52)+1)</f>
        <v/>
      </c>
      <c r="B53" s="80" t="str">
        <f t="shared" si="3"/>
        <v/>
      </c>
      <c r="C53" s="263"/>
      <c r="D53" s="443"/>
      <c r="E53" s="84" t="str">
        <f t="shared" si="4"/>
        <v/>
      </c>
      <c r="F53" s="78" t="str">
        <f t="shared" si="5"/>
        <v/>
      </c>
      <c r="G53" s="141"/>
      <c r="H53" s="266"/>
      <c r="I53" s="141"/>
      <c r="J53" s="258"/>
    </row>
    <row r="54" spans="1:10" s="119" customFormat="1" x14ac:dyDescent="0.3">
      <c r="A54" s="77" t="str">
        <f>IF(B54="","",MAX($A$41:A53)+1)</f>
        <v/>
      </c>
      <c r="B54" s="80" t="str">
        <f t="shared" si="3"/>
        <v/>
      </c>
      <c r="C54" s="265"/>
      <c r="D54" s="198"/>
      <c r="E54" s="84" t="str">
        <f t="shared" si="4"/>
        <v/>
      </c>
      <c r="F54" s="78" t="str">
        <f t="shared" si="5"/>
        <v/>
      </c>
      <c r="G54" s="144"/>
      <c r="H54" s="270"/>
      <c r="I54" s="144"/>
      <c r="J54" s="146"/>
    </row>
    <row r="55" spans="1:10" s="119" customFormat="1" x14ac:dyDescent="0.3">
      <c r="A55" s="77" t="str">
        <f>IF(B55="","",MAX($A$41:A54)+1)</f>
        <v/>
      </c>
      <c r="B55" s="80" t="str">
        <f t="shared" si="3"/>
        <v/>
      </c>
      <c r="C55" s="267"/>
      <c r="D55" s="202"/>
      <c r="E55" s="85" t="str">
        <f t="shared" si="4"/>
        <v/>
      </c>
      <c r="F55" s="78" t="str">
        <f t="shared" si="5"/>
        <v/>
      </c>
      <c r="G55" s="141"/>
      <c r="H55" s="266"/>
      <c r="I55" s="141"/>
      <c r="J55" s="258"/>
    </row>
    <row r="56" spans="1:10" s="119" customFormat="1" x14ac:dyDescent="0.3">
      <c r="A56" s="77" t="str">
        <f>IF(B56="","",MAX($A$41:A55)+1)</f>
        <v/>
      </c>
      <c r="B56" s="80" t="str">
        <f t="shared" si="3"/>
        <v/>
      </c>
      <c r="C56" s="267"/>
      <c r="D56" s="202"/>
      <c r="E56" s="85" t="str">
        <f t="shared" si="4"/>
        <v/>
      </c>
      <c r="F56" s="78" t="str">
        <f t="shared" si="5"/>
        <v/>
      </c>
      <c r="G56" s="144"/>
      <c r="H56" s="270"/>
      <c r="I56" s="144"/>
      <c r="J56" s="146"/>
    </row>
    <row r="57" spans="1:10" s="119" customFormat="1" x14ac:dyDescent="0.3">
      <c r="A57" s="77" t="str">
        <f>IF(B57="","",MAX($A$41:A56)+1)</f>
        <v/>
      </c>
      <c r="B57" s="80" t="str">
        <f t="shared" si="3"/>
        <v/>
      </c>
      <c r="C57" s="267"/>
      <c r="D57" s="202"/>
      <c r="E57" s="85" t="str">
        <f t="shared" si="4"/>
        <v/>
      </c>
      <c r="F57" s="78" t="str">
        <f t="shared" si="5"/>
        <v/>
      </c>
      <c r="G57" s="141"/>
      <c r="H57" s="266"/>
      <c r="I57" s="141"/>
      <c r="J57" s="258"/>
    </row>
    <row r="58" spans="1:10" s="119" customFormat="1" x14ac:dyDescent="0.3">
      <c r="A58" s="77" t="str">
        <f>IF(B58="","",MAX($A$41:A57)+1)</f>
        <v/>
      </c>
      <c r="B58" s="80" t="str">
        <f t="shared" si="3"/>
        <v/>
      </c>
      <c r="C58" s="267"/>
      <c r="D58" s="202"/>
      <c r="E58" s="85" t="str">
        <f t="shared" si="4"/>
        <v/>
      </c>
      <c r="F58" s="80" t="str">
        <f t="shared" si="5"/>
        <v/>
      </c>
      <c r="G58" s="144"/>
      <c r="H58" s="270"/>
      <c r="I58" s="144"/>
      <c r="J58" s="146"/>
    </row>
    <row r="59" spans="1:10" s="119" customFormat="1" x14ac:dyDescent="0.3">
      <c r="A59" s="77" t="str">
        <f>IF(B59="","",MAX($A$41:A58)+1)</f>
        <v/>
      </c>
      <c r="B59" s="80" t="str">
        <f t="shared" si="3"/>
        <v/>
      </c>
      <c r="C59" s="267"/>
      <c r="D59" s="202"/>
      <c r="E59" s="85" t="str">
        <f t="shared" si="4"/>
        <v/>
      </c>
      <c r="F59" s="78" t="str">
        <f t="shared" si="5"/>
        <v/>
      </c>
      <c r="G59" s="141"/>
      <c r="H59" s="266"/>
      <c r="I59" s="141"/>
      <c r="J59" s="258"/>
    </row>
    <row r="60" spans="1:10" s="119" customFormat="1" x14ac:dyDescent="0.3">
      <c r="A60" s="77" t="str">
        <f>IF(B60="","",MAX($A$41:A59)+1)</f>
        <v/>
      </c>
      <c r="B60" s="80" t="str">
        <f t="shared" si="3"/>
        <v/>
      </c>
      <c r="C60" s="267"/>
      <c r="D60" s="202"/>
      <c r="E60" s="85" t="str">
        <f t="shared" si="4"/>
        <v/>
      </c>
      <c r="F60" s="78" t="str">
        <f t="shared" si="5"/>
        <v/>
      </c>
      <c r="G60" s="144"/>
      <c r="H60" s="270"/>
      <c r="I60" s="144"/>
      <c r="J60" s="146"/>
    </row>
    <row r="61" spans="1:10" s="119" customFormat="1" x14ac:dyDescent="0.3">
      <c r="A61" s="77" t="str">
        <f>IF(B61="","",MAX($A$41:A60)+1)</f>
        <v/>
      </c>
      <c r="B61" s="80" t="str">
        <f t="shared" si="3"/>
        <v/>
      </c>
      <c r="C61" s="267"/>
      <c r="D61" s="202"/>
      <c r="E61" s="85" t="str">
        <f t="shared" si="4"/>
        <v/>
      </c>
      <c r="F61" s="78" t="str">
        <f t="shared" si="5"/>
        <v/>
      </c>
      <c r="G61" s="141"/>
      <c r="H61" s="266"/>
      <c r="I61" s="141"/>
      <c r="J61" s="258"/>
    </row>
    <row r="62" spans="1:10" s="119" customFormat="1" x14ac:dyDescent="0.3">
      <c r="A62" s="77" t="str">
        <f>IF(B62="","",MAX($A$41:A61)+1)</f>
        <v/>
      </c>
      <c r="B62" s="80" t="str">
        <f t="shared" si="3"/>
        <v/>
      </c>
      <c r="C62" s="267"/>
      <c r="D62" s="202"/>
      <c r="E62" s="85" t="str">
        <f t="shared" si="4"/>
        <v/>
      </c>
      <c r="F62" s="78" t="str">
        <f t="shared" si="5"/>
        <v/>
      </c>
      <c r="G62" s="144"/>
      <c r="H62" s="270"/>
      <c r="I62" s="144"/>
      <c r="J62" s="146"/>
    </row>
    <row r="63" spans="1:10" s="119" customFormat="1" x14ac:dyDescent="0.3">
      <c r="A63" s="77" t="str">
        <f>IF(B63="","",MAX($A$41:A62)+1)</f>
        <v/>
      </c>
      <c r="B63" s="78" t="str">
        <f t="shared" si="3"/>
        <v/>
      </c>
      <c r="C63" s="267"/>
      <c r="D63" s="202"/>
      <c r="E63" s="84" t="str">
        <f t="shared" si="4"/>
        <v/>
      </c>
      <c r="F63" s="78" t="str">
        <f t="shared" si="5"/>
        <v/>
      </c>
      <c r="G63" s="141"/>
      <c r="H63" s="266"/>
      <c r="I63" s="141"/>
      <c r="J63" s="258"/>
    </row>
    <row r="64" spans="1:10" s="119" customFormat="1" ht="14.4" thickBot="1" x14ac:dyDescent="0.35">
      <c r="A64" s="148"/>
      <c r="B64" s="82" t="str">
        <f t="shared" si="3"/>
        <v/>
      </c>
      <c r="C64" s="267"/>
      <c r="D64" s="202"/>
      <c r="E64" s="459" t="str">
        <f t="shared" si="4"/>
        <v/>
      </c>
      <c r="F64" s="80" t="str">
        <f t="shared" si="5"/>
        <v/>
      </c>
      <c r="G64" s="144"/>
      <c r="H64" s="270"/>
      <c r="I64" s="144"/>
      <c r="J64" s="146"/>
    </row>
    <row r="65" spans="1:10" ht="30" customHeight="1" thickBot="1" x14ac:dyDescent="0.3">
      <c r="A65" s="670" t="s">
        <v>205</v>
      </c>
      <c r="B65" s="670"/>
      <c r="C65" s="124"/>
      <c r="D65" s="125"/>
      <c r="E65" s="126"/>
      <c r="F65" s="668">
        <f>SUM(F42:G64)</f>
        <v>0</v>
      </c>
      <c r="G65" s="669"/>
      <c r="H65" s="244">
        <f>SUM(H42:H64)</f>
        <v>0</v>
      </c>
      <c r="I65" s="125"/>
      <c r="J65" s="127"/>
    </row>
    <row r="66" spans="1:10" ht="30" customHeight="1" thickBot="1" x14ac:dyDescent="0.3">
      <c r="A66" s="652" t="s">
        <v>66</v>
      </c>
      <c r="B66" s="653"/>
      <c r="C66" s="125"/>
      <c r="D66" s="126"/>
      <c r="E66" s="125"/>
      <c r="F66" s="668">
        <f>SUM(F7:G29,F42:G64)</f>
        <v>0</v>
      </c>
      <c r="G66" s="669"/>
      <c r="H66" s="244">
        <f>SUM(H7:H29,H42:H64)</f>
        <v>0</v>
      </c>
      <c r="I66" s="125"/>
      <c r="J66" s="126"/>
    </row>
    <row r="67" spans="1:10" ht="15" customHeight="1" x14ac:dyDescent="0.25">
      <c r="J67" s="117"/>
    </row>
    <row r="68" spans="1:10" ht="15" customHeight="1" x14ac:dyDescent="0.35">
      <c r="C68" s="88" t="s">
        <v>220</v>
      </c>
      <c r="E68" s="671" t="s">
        <v>195</v>
      </c>
      <c r="F68" s="671"/>
      <c r="G68" s="671"/>
      <c r="H68" s="671"/>
      <c r="I68" s="650" t="s">
        <v>222</v>
      </c>
      <c r="J68" s="650"/>
    </row>
    <row r="69" spans="1:10" ht="15" customHeight="1" x14ac:dyDescent="0.25">
      <c r="C69" s="116" t="s">
        <v>221</v>
      </c>
      <c r="I69" s="606" t="s">
        <v>194</v>
      </c>
      <c r="J69" s="651"/>
    </row>
    <row r="70" spans="1:10" ht="15" customHeight="1" x14ac:dyDescent="0.25"/>
    <row r="71" spans="1:10" ht="15" customHeight="1" x14ac:dyDescent="0.25"/>
    <row r="151" spans="1:9" hidden="1" x14ac:dyDescent="0.25"/>
    <row r="152" spans="1:9" hidden="1" x14ac:dyDescent="0.25">
      <c r="A152" s="462"/>
      <c r="B152" s="444" t="s">
        <v>213</v>
      </c>
      <c r="C152" s="445" t="s">
        <v>304</v>
      </c>
      <c r="D152" s="252" t="str">
        <f t="shared" ref="D152:D169" si="6">B152</f>
        <v>Индекс</v>
      </c>
      <c r="E152" s="462"/>
      <c r="F152" s="447" t="s">
        <v>305</v>
      </c>
      <c r="G152" s="463"/>
      <c r="H152" s="447" t="s">
        <v>306</v>
      </c>
      <c r="I152" s="447" t="s">
        <v>660</v>
      </c>
    </row>
    <row r="153" spans="1:9" hidden="1" x14ac:dyDescent="0.25">
      <c r="A153" s="462"/>
      <c r="B153" s="462" t="s">
        <v>296</v>
      </c>
      <c r="C153" s="464" t="s">
        <v>661</v>
      </c>
      <c r="D153" s="467" t="str">
        <f>B153</f>
        <v>1.1.1.</v>
      </c>
      <c r="E153" s="462" t="s">
        <v>651</v>
      </c>
      <c r="F153" s="465">
        <v>90</v>
      </c>
      <c r="G153" s="463"/>
      <c r="H153" s="465">
        <v>90</v>
      </c>
      <c r="I153" s="465"/>
    </row>
    <row r="154" spans="1:9" hidden="1" x14ac:dyDescent="0.25">
      <c r="A154" s="462"/>
      <c r="B154" s="462" t="s">
        <v>297</v>
      </c>
      <c r="C154" s="464" t="s">
        <v>662</v>
      </c>
      <c r="D154" s="467" t="str">
        <f t="shared" si="6"/>
        <v>1.1.2.</v>
      </c>
      <c r="E154" s="462" t="s">
        <v>651</v>
      </c>
      <c r="F154" s="465">
        <v>90</v>
      </c>
      <c r="G154" s="463"/>
      <c r="H154" s="465">
        <v>90</v>
      </c>
      <c r="I154" s="465"/>
    </row>
    <row r="155" spans="1:9" hidden="1" x14ac:dyDescent="0.25">
      <c r="A155" s="462"/>
      <c r="B155" s="466" t="s">
        <v>73</v>
      </c>
      <c r="C155" s="464" t="s">
        <v>663</v>
      </c>
      <c r="D155" s="467" t="str">
        <f t="shared" si="6"/>
        <v>1.2.</v>
      </c>
      <c r="E155" s="462" t="s">
        <v>664</v>
      </c>
      <c r="F155" s="465">
        <v>1.5</v>
      </c>
      <c r="G155" s="463"/>
      <c r="H155" s="465"/>
      <c r="I155" s="465"/>
    </row>
    <row r="156" spans="1:9" hidden="1" x14ac:dyDescent="0.25">
      <c r="A156" s="462"/>
      <c r="B156" s="466" t="s">
        <v>678</v>
      </c>
      <c r="C156" s="464" t="s">
        <v>665</v>
      </c>
      <c r="D156" s="467" t="str">
        <f t="shared" si="6"/>
        <v>1.3.</v>
      </c>
      <c r="E156" s="462" t="s">
        <v>664</v>
      </c>
      <c r="F156" s="465">
        <v>4</v>
      </c>
      <c r="G156" s="463"/>
      <c r="H156" s="465"/>
      <c r="I156" s="465"/>
    </row>
    <row r="157" spans="1:9" hidden="1" x14ac:dyDescent="0.25">
      <c r="A157" s="462"/>
      <c r="B157" s="466" t="s">
        <v>385</v>
      </c>
      <c r="C157" s="464" t="s">
        <v>666</v>
      </c>
      <c r="D157" s="467" t="str">
        <f t="shared" si="6"/>
        <v>1.4.</v>
      </c>
      <c r="E157" s="462" t="s">
        <v>664</v>
      </c>
      <c r="F157" s="465">
        <v>2</v>
      </c>
      <c r="G157" s="463"/>
      <c r="H157" s="465"/>
      <c r="I157" s="465"/>
    </row>
    <row r="158" spans="1:9" hidden="1" x14ac:dyDescent="0.25">
      <c r="A158" s="462"/>
      <c r="B158" s="466" t="s">
        <v>387</v>
      </c>
      <c r="C158" s="464" t="s">
        <v>667</v>
      </c>
      <c r="D158" s="467" t="str">
        <f t="shared" si="6"/>
        <v>1.5.1.</v>
      </c>
      <c r="E158" s="462" t="s">
        <v>664</v>
      </c>
      <c r="F158" s="465">
        <v>4</v>
      </c>
      <c r="G158" s="463"/>
      <c r="H158" s="465"/>
      <c r="I158" s="465"/>
    </row>
    <row r="159" spans="1:9" hidden="1" x14ac:dyDescent="0.25">
      <c r="A159" s="462"/>
      <c r="B159" s="466" t="s">
        <v>389</v>
      </c>
      <c r="C159" s="464" t="s">
        <v>668</v>
      </c>
      <c r="D159" s="467" t="str">
        <f t="shared" si="6"/>
        <v>1.5.2.</v>
      </c>
      <c r="E159" s="462" t="s">
        <v>664</v>
      </c>
      <c r="F159" s="465">
        <v>2</v>
      </c>
      <c r="G159" s="463"/>
      <c r="H159" s="465"/>
      <c r="I159" s="463"/>
    </row>
    <row r="160" spans="1:9" hidden="1" x14ac:dyDescent="0.25">
      <c r="A160" s="462"/>
      <c r="B160" s="466" t="s">
        <v>679</v>
      </c>
      <c r="C160" s="464" t="s">
        <v>669</v>
      </c>
      <c r="D160" s="467" t="str">
        <f t="shared" si="6"/>
        <v>1.6.1.</v>
      </c>
      <c r="E160" s="462"/>
      <c r="F160" s="465">
        <v>30</v>
      </c>
      <c r="G160" s="463"/>
      <c r="H160" s="465">
        <v>30</v>
      </c>
      <c r="I160" s="463"/>
    </row>
    <row r="161" spans="1:9" hidden="1" x14ac:dyDescent="0.25">
      <c r="A161" s="462"/>
      <c r="B161" s="466" t="s">
        <v>680</v>
      </c>
      <c r="C161" s="464" t="s">
        <v>670</v>
      </c>
      <c r="D161" s="467" t="str">
        <f t="shared" si="6"/>
        <v>1.6.2.</v>
      </c>
      <c r="E161" s="462"/>
      <c r="F161" s="465">
        <v>60</v>
      </c>
      <c r="G161" s="463"/>
      <c r="H161" s="465">
        <v>60</v>
      </c>
      <c r="I161" s="463"/>
    </row>
    <row r="162" spans="1:9" hidden="1" x14ac:dyDescent="0.25">
      <c r="A162" s="462"/>
      <c r="B162" s="466" t="s">
        <v>681</v>
      </c>
      <c r="C162" s="464" t="s">
        <v>671</v>
      </c>
      <c r="D162" s="467" t="str">
        <f t="shared" si="6"/>
        <v>1.6.3.</v>
      </c>
      <c r="E162" s="462"/>
      <c r="F162" s="465">
        <v>60</v>
      </c>
      <c r="G162" s="463"/>
      <c r="H162" s="465">
        <v>60</v>
      </c>
      <c r="I162" s="463"/>
    </row>
    <row r="163" spans="1:9" hidden="1" x14ac:dyDescent="0.25">
      <c r="A163" s="462"/>
      <c r="B163" s="466" t="s">
        <v>682</v>
      </c>
      <c r="C163" s="464" t="s">
        <v>672</v>
      </c>
      <c r="D163" s="467" t="str">
        <f t="shared" si="6"/>
        <v>1.6.4.</v>
      </c>
      <c r="E163" s="462" t="s">
        <v>664</v>
      </c>
      <c r="F163" s="465">
        <v>1.5</v>
      </c>
      <c r="G163" s="463"/>
      <c r="H163" s="465"/>
      <c r="I163" s="463"/>
    </row>
    <row r="164" spans="1:9" hidden="1" x14ac:dyDescent="0.25">
      <c r="A164" s="462"/>
      <c r="B164" s="466" t="s">
        <v>683</v>
      </c>
      <c r="C164" s="464" t="s">
        <v>673</v>
      </c>
      <c r="D164" s="467" t="str">
        <f t="shared" si="6"/>
        <v>1.6.5.</v>
      </c>
      <c r="E164" s="462" t="s">
        <v>664</v>
      </c>
      <c r="F164" s="465">
        <v>1</v>
      </c>
      <c r="G164" s="463"/>
      <c r="H164" s="465"/>
      <c r="I164" s="463"/>
    </row>
    <row r="165" spans="1:9" hidden="1" x14ac:dyDescent="0.25">
      <c r="A165" s="462"/>
      <c r="B165" s="466" t="s">
        <v>684</v>
      </c>
      <c r="C165" s="464" t="s">
        <v>674</v>
      </c>
      <c r="D165" s="467" t="str">
        <f t="shared" si="6"/>
        <v>1.6.6.</v>
      </c>
      <c r="E165" s="462" t="s">
        <v>664</v>
      </c>
      <c r="F165" s="465">
        <v>1</v>
      </c>
      <c r="G165" s="463"/>
      <c r="H165" s="465"/>
      <c r="I165" s="463"/>
    </row>
    <row r="166" spans="1:9" hidden="1" x14ac:dyDescent="0.25">
      <c r="A166" s="462"/>
      <c r="B166" s="466" t="s">
        <v>392</v>
      </c>
      <c r="C166" s="464" t="s">
        <v>675</v>
      </c>
      <c r="D166" s="467" t="str">
        <f t="shared" si="6"/>
        <v>1.7.</v>
      </c>
      <c r="E166" s="462"/>
      <c r="F166" s="465">
        <v>100</v>
      </c>
      <c r="G166" s="463"/>
      <c r="H166" s="465">
        <v>100</v>
      </c>
      <c r="I166" s="463"/>
    </row>
    <row r="167" spans="1:9" hidden="1" x14ac:dyDescent="0.25">
      <c r="A167" s="462"/>
      <c r="B167" s="466" t="s">
        <v>393</v>
      </c>
      <c r="C167" s="464" t="s">
        <v>676</v>
      </c>
      <c r="D167" s="467" t="str">
        <f t="shared" si="6"/>
        <v>1.8.</v>
      </c>
      <c r="E167" s="462"/>
      <c r="F167" s="465">
        <v>100</v>
      </c>
      <c r="G167" s="463"/>
      <c r="H167" s="465">
        <v>100</v>
      </c>
      <c r="I167" s="463"/>
    </row>
    <row r="168" spans="1:9" hidden="1" x14ac:dyDescent="0.25">
      <c r="A168" s="462"/>
      <c r="B168" s="466" t="s">
        <v>650</v>
      </c>
      <c r="C168" s="464" t="s">
        <v>677</v>
      </c>
      <c r="D168" s="467" t="str">
        <f t="shared" si="6"/>
        <v>1.9.</v>
      </c>
      <c r="E168" s="462" t="s">
        <v>664</v>
      </c>
      <c r="F168" s="465">
        <v>1</v>
      </c>
      <c r="G168" s="463"/>
      <c r="H168" s="465"/>
      <c r="I168" s="463"/>
    </row>
    <row r="169" spans="1:9" hidden="1" x14ac:dyDescent="0.25">
      <c r="A169" s="462"/>
      <c r="B169" s="462" t="s">
        <v>30</v>
      </c>
      <c r="C169" s="464" t="s">
        <v>715</v>
      </c>
      <c r="D169" s="463" t="str">
        <f t="shared" si="6"/>
        <v>2.</v>
      </c>
      <c r="E169" s="519" t="s">
        <v>664</v>
      </c>
      <c r="F169" s="463"/>
      <c r="G169" s="463"/>
      <c r="H169" s="463"/>
      <c r="I169" s="463"/>
    </row>
    <row r="170" spans="1:9" x14ac:dyDescent="0.25">
      <c r="A170" s="462"/>
      <c r="B170" s="462"/>
      <c r="C170" s="462"/>
      <c r="D170" s="462"/>
      <c r="E170" s="462"/>
      <c r="F170" s="463"/>
      <c r="G170" s="463"/>
      <c r="H170" s="463"/>
      <c r="I170" s="463"/>
    </row>
  </sheetData>
  <sheetProtection password="C05F" sheet="1" objects="1" scenarios="1"/>
  <mergeCells count="31">
    <mergeCell ref="A1:J1"/>
    <mergeCell ref="A3:J3"/>
    <mergeCell ref="A4:J4"/>
    <mergeCell ref="A5:A6"/>
    <mergeCell ref="B5:B6"/>
    <mergeCell ref="C5:E6"/>
    <mergeCell ref="F5:H5"/>
    <mergeCell ref="I5:I6"/>
    <mergeCell ref="J5:J6"/>
    <mergeCell ref="F6:G6"/>
    <mergeCell ref="J40:J41"/>
    <mergeCell ref="F41:G41"/>
    <mergeCell ref="A30:B30"/>
    <mergeCell ref="E32:H32"/>
    <mergeCell ref="I32:J32"/>
    <mergeCell ref="I33:J33"/>
    <mergeCell ref="A36:J36"/>
    <mergeCell ref="A38:J38"/>
    <mergeCell ref="A40:A41"/>
    <mergeCell ref="B40:B41"/>
    <mergeCell ref="C40:E41"/>
    <mergeCell ref="F40:H40"/>
    <mergeCell ref="I40:I41"/>
    <mergeCell ref="F30:G30"/>
    <mergeCell ref="A65:B65"/>
    <mergeCell ref="A66:B66"/>
    <mergeCell ref="E68:H68"/>
    <mergeCell ref="I68:J68"/>
    <mergeCell ref="I69:J69"/>
    <mergeCell ref="F65:G65"/>
    <mergeCell ref="F66:G66"/>
  </mergeCells>
  <dataValidations count="2">
    <dataValidation type="list" allowBlank="1" showInputMessage="1" showErrorMessage="1" sqref="C42:C64">
      <formula1>$C$153:$C$169</formula1>
    </dataValidation>
    <dataValidation type="list" allowBlank="1" showInputMessage="1" showErrorMessage="1" sqref="C7:C29">
      <formula1>$C$153:$C$169</formula1>
    </dataValidation>
  </dataValidations>
  <pageMargins left="1.1811023622047245" right="0.70866141732283472" top="0.78740157480314965" bottom="0.78740157480314965" header="0.11811023622047245" footer="0.31496062992125984"/>
  <pageSetup paperSize="9" scale="71" fitToHeight="10" orientation="landscape" verticalDpi="0" r:id="rId1"/>
  <rowBreaks count="1" manualBreakCount="1">
    <brk id="3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7030A0"/>
  </sheetPr>
  <dimension ref="A1:J168"/>
  <sheetViews>
    <sheetView showZeros="0" view="pageBreakPreview" zoomScale="64" zoomScaleNormal="100" zoomScaleSheetLayoutView="115" workbookViewId="0">
      <selection activeCell="A37" sqref="A37"/>
    </sheetView>
  </sheetViews>
  <sheetFormatPr defaultRowHeight="13.8" x14ac:dyDescent="0.25"/>
  <cols>
    <col min="1" max="1" width="5" style="116" customWidth="1"/>
    <col min="2" max="2" width="9.77734375" style="116" customWidth="1"/>
    <col min="3" max="3" width="70.77734375" style="116" customWidth="1"/>
    <col min="4" max="4" width="6.77734375" style="116" customWidth="1"/>
    <col min="5" max="5" width="12.77734375" style="116" customWidth="1"/>
    <col min="6" max="7" width="5.77734375" style="116" customWidth="1"/>
    <col min="8" max="8" width="8.77734375" style="116" customWidth="1"/>
    <col min="9" max="9" width="14.33203125" style="116" customWidth="1"/>
    <col min="10" max="10" width="33.33203125" style="116" customWidth="1"/>
    <col min="11" max="16384" width="8.88671875" style="116"/>
  </cols>
  <sheetData>
    <row r="1" spans="1:10" ht="14.4" x14ac:dyDescent="0.3">
      <c r="A1" s="586" t="s">
        <v>723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4.95" customHeight="1" x14ac:dyDescent="0.25">
      <c r="J2" s="117"/>
    </row>
    <row r="3" spans="1:10" ht="30" customHeight="1" x14ac:dyDescent="0.25">
      <c r="A3" s="718" t="s">
        <v>259</v>
      </c>
      <c r="B3" s="644"/>
      <c r="C3" s="644"/>
      <c r="D3" s="644"/>
      <c r="E3" s="644"/>
      <c r="F3" s="644"/>
      <c r="G3" s="644"/>
      <c r="H3" s="644"/>
      <c r="I3" s="644"/>
      <c r="J3" s="644"/>
    </row>
    <row r="4" spans="1:10" ht="18.45" customHeight="1" thickBot="1" x14ac:dyDescent="0.3">
      <c r="A4" s="678" t="s">
        <v>114</v>
      </c>
      <c r="B4" s="678"/>
      <c r="C4" s="678"/>
      <c r="D4" s="678"/>
      <c r="E4" s="678"/>
      <c r="F4" s="678"/>
      <c r="G4" s="678"/>
      <c r="H4" s="678"/>
      <c r="I4" s="678"/>
      <c r="J4" s="678"/>
    </row>
    <row r="5" spans="1:10" ht="19.95" customHeight="1" thickBot="1" x14ac:dyDescent="0.3">
      <c r="A5" s="654" t="s">
        <v>61</v>
      </c>
      <c r="B5" s="656" t="s">
        <v>213</v>
      </c>
      <c r="C5" s="658" t="s">
        <v>62</v>
      </c>
      <c r="D5" s="659"/>
      <c r="E5" s="659"/>
      <c r="F5" s="592" t="s">
        <v>216</v>
      </c>
      <c r="G5" s="663"/>
      <c r="H5" s="584"/>
      <c r="I5" s="599" t="s">
        <v>217</v>
      </c>
      <c r="J5" s="659" t="s">
        <v>218</v>
      </c>
    </row>
    <row r="6" spans="1:10" ht="19.95" customHeight="1" thickBot="1" x14ac:dyDescent="0.3">
      <c r="A6" s="655"/>
      <c r="B6" s="657"/>
      <c r="C6" s="660"/>
      <c r="D6" s="661"/>
      <c r="E6" s="662"/>
      <c r="F6" s="666" t="s">
        <v>214</v>
      </c>
      <c r="G6" s="667"/>
      <c r="H6" s="118" t="s">
        <v>215</v>
      </c>
      <c r="I6" s="664"/>
      <c r="J6" s="665"/>
    </row>
    <row r="7" spans="1:10" s="119" customFormat="1" x14ac:dyDescent="0.3">
      <c r="A7" s="75" t="str">
        <f>IF(B7="","",MAX($A$6:A6)+1)</f>
        <v/>
      </c>
      <c r="B7" s="193" t="str">
        <f>IF(C7="","",IF(ISERROR(VLOOKUP(C7,$C$153:$I$163,2,0)),"",VLOOKUP(C7,$C$153:$I$163,2,0)))</f>
        <v/>
      </c>
      <c r="D7" s="194"/>
      <c r="E7" s="83" t="str">
        <f>IF(C7="","",IF(ISERROR(VLOOKUP(C7,$C$153:$I$163,3,0)),"",IF(VLOOKUP(C7,$C$153:$I$163,3,0)="","",VLOOKUP(C7,$C$153:$I$163,3,0))))</f>
        <v/>
      </c>
      <c r="F7" s="193" t="str">
        <f>IF(G7=0,IF(C7="","",IF(ISERROR(VLOOKUP(C7,$C$153:$I$163,2,0)),"",IF(D7=0,IF(VLOOKUP(C7,$C$153:$I$163,4,0)=0,VLOOKUP(C7,$C$153:$I$163,6,0),VLOOKUP(C7,$C$153:$I$163,4,0)),IF(VLOOKUP(C7,$C$153:$I$163,6,0)=0,D7*VLOOKUP(C7,$C$153:$I$163,4,0),IF(D7*VLOOKUP(C7,$C$153:$I$163,4,0)&gt;VLOOKUP(C7,$C$153:$I$163,6,0),VLOOKUP(C7,$C$153:$I$163,6,0),D7*VLOOKUP(C7,$C$153:$I$163,4,0)))))),"")</f>
        <v/>
      </c>
      <c r="G7" s="138"/>
      <c r="H7" s="133"/>
      <c r="I7" s="138"/>
      <c r="J7" s="259"/>
    </row>
    <row r="8" spans="1:10" s="119" customFormat="1" x14ac:dyDescent="0.3">
      <c r="A8" s="77" t="str">
        <f>IF(B8="","",MAX($A$6:A7)+1)</f>
        <v/>
      </c>
      <c r="B8" s="80" t="str">
        <f t="shared" ref="B8:B29" si="0">IF(C8="","",IF(ISERROR(VLOOKUP(C8,$C$153:$I$163,2,0)),"",VLOOKUP(C8,$C$153:$I$163,2,0)))</f>
        <v/>
      </c>
      <c r="C8" s="263"/>
      <c r="D8" s="443"/>
      <c r="E8" s="84" t="str">
        <f t="shared" ref="E8:E29" si="1">IF(C8="","",IF(ISERROR(VLOOKUP(C8,$C$153:$I$163,3,0)),"",IF(VLOOKUP(C8,$C$153:$I$163,3,0)="","",VLOOKUP(C8,$C$153:$I$163,3,0))))</f>
        <v/>
      </c>
      <c r="F8" s="78" t="str">
        <f t="shared" ref="F8:F29" si="2">IF(G8=0,IF(C8="","",IF(ISERROR(VLOOKUP(C8,$C$153:$I$163,2,0)),"",IF(D8=0,IF(VLOOKUP(C8,$C$153:$I$163,4,0)=0,VLOOKUP(C8,$C$153:$I$163,6,0),VLOOKUP(C8,$C$153:$I$163,4,0)),IF(VLOOKUP(C8,$C$153:$I$163,6,0)=0,D8*VLOOKUP(C8,$C$153:$I$163,4,0),IF(D8*VLOOKUP(C8,$C$153:$I$163,4,0)&gt;VLOOKUP(C8,$C$153:$I$163,6,0),VLOOKUP(C8,$C$153:$I$163,6,0),D8*VLOOKUP(C8,$C$153:$I$163,4,0)))))),"")</f>
        <v/>
      </c>
      <c r="G8" s="141"/>
      <c r="H8" s="266"/>
      <c r="I8" s="141"/>
      <c r="J8" s="258"/>
    </row>
    <row r="9" spans="1:10" s="119" customFormat="1" x14ac:dyDescent="0.3">
      <c r="A9" s="77" t="str">
        <f>IF(B9="","",MAX($A$6:A8)+1)</f>
        <v/>
      </c>
      <c r="B9" s="80" t="str">
        <f t="shared" si="0"/>
        <v/>
      </c>
      <c r="C9" s="263"/>
      <c r="D9" s="443"/>
      <c r="E9" s="84" t="str">
        <f t="shared" si="1"/>
        <v/>
      </c>
      <c r="F9" s="78" t="str">
        <f t="shared" si="2"/>
        <v/>
      </c>
      <c r="G9" s="141"/>
      <c r="H9" s="266"/>
      <c r="I9" s="141"/>
      <c r="J9" s="258"/>
    </row>
    <row r="10" spans="1:10" s="119" customFormat="1" x14ac:dyDescent="0.3">
      <c r="A10" s="77" t="str">
        <f>IF(B10="","",MAX($A$6:A9)+1)</f>
        <v/>
      </c>
      <c r="B10" s="80" t="str">
        <f t="shared" si="0"/>
        <v/>
      </c>
      <c r="C10" s="263"/>
      <c r="D10" s="443"/>
      <c r="E10" s="84" t="str">
        <f t="shared" si="1"/>
        <v/>
      </c>
      <c r="F10" s="78" t="str">
        <f t="shared" si="2"/>
        <v/>
      </c>
      <c r="G10" s="141"/>
      <c r="H10" s="266"/>
      <c r="I10" s="141"/>
      <c r="J10" s="258"/>
    </row>
    <row r="11" spans="1:10" s="119" customFormat="1" x14ac:dyDescent="0.3">
      <c r="A11" s="77" t="str">
        <f>IF(B11="","",MAX($A$6:A10)+1)</f>
        <v/>
      </c>
      <c r="B11" s="80" t="str">
        <f t="shared" si="0"/>
        <v/>
      </c>
      <c r="C11" s="263"/>
      <c r="D11" s="443"/>
      <c r="E11" s="84" t="str">
        <f t="shared" si="1"/>
        <v/>
      </c>
      <c r="F11" s="78" t="str">
        <f t="shared" si="2"/>
        <v/>
      </c>
      <c r="G11" s="141"/>
      <c r="H11" s="266"/>
      <c r="I11" s="141"/>
      <c r="J11" s="258"/>
    </row>
    <row r="12" spans="1:10" s="119" customFormat="1" x14ac:dyDescent="0.3">
      <c r="A12" s="77" t="str">
        <f>IF(B12="","",MAX($A$6:A11)+1)</f>
        <v/>
      </c>
      <c r="B12" s="80" t="str">
        <f t="shared" si="0"/>
        <v/>
      </c>
      <c r="C12" s="263"/>
      <c r="D12" s="443"/>
      <c r="E12" s="84" t="str">
        <f t="shared" si="1"/>
        <v/>
      </c>
      <c r="F12" s="78" t="str">
        <f t="shared" si="2"/>
        <v/>
      </c>
      <c r="G12" s="141"/>
      <c r="H12" s="266"/>
      <c r="I12" s="141"/>
      <c r="J12" s="258"/>
    </row>
    <row r="13" spans="1:10" s="119" customFormat="1" x14ac:dyDescent="0.3">
      <c r="A13" s="77" t="str">
        <f>IF(B13="","",MAX($A$6:A12)+1)</f>
        <v/>
      </c>
      <c r="B13" s="80" t="str">
        <f t="shared" si="0"/>
        <v/>
      </c>
      <c r="C13" s="263"/>
      <c r="D13" s="443"/>
      <c r="E13" s="84" t="str">
        <f t="shared" si="1"/>
        <v/>
      </c>
      <c r="F13" s="78" t="str">
        <f t="shared" si="2"/>
        <v/>
      </c>
      <c r="G13" s="141"/>
      <c r="H13" s="266"/>
      <c r="I13" s="141"/>
      <c r="J13" s="258"/>
    </row>
    <row r="14" spans="1:10" s="119" customFormat="1" x14ac:dyDescent="0.3">
      <c r="A14" s="77" t="str">
        <f>IF(B14="","",MAX($A$6:A13)+1)</f>
        <v/>
      </c>
      <c r="B14" s="80" t="str">
        <f t="shared" si="0"/>
        <v/>
      </c>
      <c r="C14" s="263"/>
      <c r="D14" s="443"/>
      <c r="E14" s="84" t="str">
        <f t="shared" si="1"/>
        <v/>
      </c>
      <c r="F14" s="78" t="str">
        <f t="shared" si="2"/>
        <v/>
      </c>
      <c r="G14" s="137"/>
      <c r="H14" s="262"/>
      <c r="I14" s="137"/>
      <c r="J14" s="139"/>
    </row>
    <row r="15" spans="1:10" s="119" customFormat="1" x14ac:dyDescent="0.3">
      <c r="A15" s="77" t="str">
        <f>IF(B15="","",MAX($A$6:A14)+1)</f>
        <v/>
      </c>
      <c r="B15" s="80" t="str">
        <f t="shared" si="0"/>
        <v/>
      </c>
      <c r="C15" s="263"/>
      <c r="D15" s="443"/>
      <c r="E15" s="84" t="str">
        <f t="shared" si="1"/>
        <v/>
      </c>
      <c r="F15" s="78" t="str">
        <f t="shared" si="2"/>
        <v/>
      </c>
      <c r="G15" s="144"/>
      <c r="H15" s="270"/>
      <c r="I15" s="144"/>
      <c r="J15" s="146"/>
    </row>
    <row r="16" spans="1:10" s="119" customFormat="1" x14ac:dyDescent="0.3">
      <c r="A16" s="77" t="str">
        <f>IF(B16="","",MAX($A$6:A15)+1)</f>
        <v/>
      </c>
      <c r="B16" s="80" t="str">
        <f t="shared" si="0"/>
        <v/>
      </c>
      <c r="C16" s="263"/>
      <c r="D16" s="443"/>
      <c r="E16" s="84" t="str">
        <f t="shared" si="1"/>
        <v/>
      </c>
      <c r="F16" s="80" t="str">
        <f t="shared" si="2"/>
        <v/>
      </c>
      <c r="G16" s="141"/>
      <c r="H16" s="266"/>
      <c r="I16" s="141"/>
      <c r="J16" s="258"/>
    </row>
    <row r="17" spans="1:10" s="119" customFormat="1" x14ac:dyDescent="0.3">
      <c r="A17" s="77" t="str">
        <f>IF(B17="","",MAX($A$6:A16)+1)</f>
        <v/>
      </c>
      <c r="B17" s="80" t="str">
        <f t="shared" si="0"/>
        <v/>
      </c>
      <c r="C17" s="263"/>
      <c r="D17" s="443"/>
      <c r="E17" s="84" t="str">
        <f t="shared" si="1"/>
        <v/>
      </c>
      <c r="F17" s="80" t="str">
        <f t="shared" si="2"/>
        <v/>
      </c>
      <c r="G17" s="141"/>
      <c r="H17" s="266"/>
      <c r="I17" s="141"/>
      <c r="J17" s="258"/>
    </row>
    <row r="18" spans="1:10" s="119" customFormat="1" x14ac:dyDescent="0.3">
      <c r="A18" s="77" t="str">
        <f>IF(B18="","",MAX($A$6:A17)+1)</f>
        <v/>
      </c>
      <c r="B18" s="80" t="str">
        <f t="shared" si="0"/>
        <v/>
      </c>
      <c r="C18" s="263"/>
      <c r="D18" s="443"/>
      <c r="E18" s="84" t="str">
        <f t="shared" si="1"/>
        <v/>
      </c>
      <c r="F18" s="78" t="str">
        <f t="shared" si="2"/>
        <v/>
      </c>
      <c r="G18" s="141"/>
      <c r="H18" s="266"/>
      <c r="I18" s="141"/>
      <c r="J18" s="258"/>
    </row>
    <row r="19" spans="1:10" s="119" customFormat="1" x14ac:dyDescent="0.3">
      <c r="A19" s="77" t="str">
        <f>IF(B19="","",MAX($A$6:A18)+1)</f>
        <v/>
      </c>
      <c r="B19" s="80" t="str">
        <f t="shared" si="0"/>
        <v/>
      </c>
      <c r="C19" s="265"/>
      <c r="D19" s="198"/>
      <c r="E19" s="84" t="str">
        <f t="shared" si="1"/>
        <v/>
      </c>
      <c r="F19" s="78" t="str">
        <f t="shared" si="2"/>
        <v/>
      </c>
      <c r="G19" s="144"/>
      <c r="H19" s="270"/>
      <c r="I19" s="144"/>
      <c r="J19" s="146"/>
    </row>
    <row r="20" spans="1:10" s="119" customFormat="1" x14ac:dyDescent="0.3">
      <c r="A20" s="77" t="str">
        <f>IF(B20="","",MAX($A$6:A19)+1)</f>
        <v/>
      </c>
      <c r="B20" s="80" t="str">
        <f t="shared" si="0"/>
        <v/>
      </c>
      <c r="C20" s="267"/>
      <c r="D20" s="202"/>
      <c r="E20" s="84" t="str">
        <f t="shared" si="1"/>
        <v/>
      </c>
      <c r="F20" s="78" t="str">
        <f t="shared" si="2"/>
        <v/>
      </c>
      <c r="G20" s="141"/>
      <c r="H20" s="266"/>
      <c r="I20" s="141"/>
      <c r="J20" s="258"/>
    </row>
    <row r="21" spans="1:10" s="119" customFormat="1" x14ac:dyDescent="0.3">
      <c r="A21" s="77" t="str">
        <f>IF(B21="","",MAX($A$6:A20)+1)</f>
        <v/>
      </c>
      <c r="B21" s="80" t="str">
        <f t="shared" si="0"/>
        <v/>
      </c>
      <c r="C21" s="267"/>
      <c r="D21" s="202"/>
      <c r="E21" s="84" t="str">
        <f t="shared" si="1"/>
        <v/>
      </c>
      <c r="F21" s="78" t="str">
        <f t="shared" si="2"/>
        <v/>
      </c>
      <c r="G21" s="144"/>
      <c r="H21" s="270"/>
      <c r="I21" s="144"/>
      <c r="J21" s="146"/>
    </row>
    <row r="22" spans="1:10" s="119" customFormat="1" x14ac:dyDescent="0.3">
      <c r="A22" s="77" t="str">
        <f>IF(B22="","",MAX($A$6:A21)+1)</f>
        <v/>
      </c>
      <c r="B22" s="80" t="str">
        <f t="shared" si="0"/>
        <v/>
      </c>
      <c r="C22" s="267"/>
      <c r="D22" s="202"/>
      <c r="E22" s="84" t="str">
        <f t="shared" si="1"/>
        <v/>
      </c>
      <c r="F22" s="78" t="str">
        <f t="shared" si="2"/>
        <v/>
      </c>
      <c r="G22" s="141"/>
      <c r="H22" s="266"/>
      <c r="I22" s="141"/>
      <c r="J22" s="258"/>
    </row>
    <row r="23" spans="1:10" s="119" customFormat="1" x14ac:dyDescent="0.3">
      <c r="A23" s="77" t="str">
        <f>IF(B23="","",MAX($A$6:A22)+1)</f>
        <v/>
      </c>
      <c r="B23" s="80" t="str">
        <f t="shared" si="0"/>
        <v/>
      </c>
      <c r="C23" s="267"/>
      <c r="D23" s="202"/>
      <c r="E23" s="84" t="str">
        <f t="shared" si="1"/>
        <v/>
      </c>
      <c r="F23" s="78" t="str">
        <f t="shared" si="2"/>
        <v/>
      </c>
      <c r="G23" s="144"/>
      <c r="H23" s="270"/>
      <c r="I23" s="144"/>
      <c r="J23" s="146"/>
    </row>
    <row r="24" spans="1:10" s="119" customFormat="1" x14ac:dyDescent="0.3">
      <c r="A24" s="77" t="str">
        <f>IF(B24="","",MAX($A$6:A23)+1)</f>
        <v/>
      </c>
      <c r="B24" s="80" t="str">
        <f t="shared" si="0"/>
        <v/>
      </c>
      <c r="C24" s="267"/>
      <c r="D24" s="202"/>
      <c r="E24" s="84" t="str">
        <f t="shared" si="1"/>
        <v/>
      </c>
      <c r="F24" s="78" t="str">
        <f t="shared" si="2"/>
        <v/>
      </c>
      <c r="G24" s="141"/>
      <c r="H24" s="266"/>
      <c r="I24" s="141"/>
      <c r="J24" s="258"/>
    </row>
    <row r="25" spans="1:10" s="119" customFormat="1" x14ac:dyDescent="0.3">
      <c r="A25" s="77" t="str">
        <f>IF(B25="","",MAX($A$6:A24)+1)</f>
        <v/>
      </c>
      <c r="B25" s="80" t="str">
        <f t="shared" si="0"/>
        <v/>
      </c>
      <c r="C25" s="267"/>
      <c r="D25" s="202"/>
      <c r="E25" s="84" t="str">
        <f t="shared" si="1"/>
        <v/>
      </c>
      <c r="F25" s="78" t="str">
        <f t="shared" si="2"/>
        <v/>
      </c>
      <c r="G25" s="144"/>
      <c r="H25" s="270"/>
      <c r="I25" s="144"/>
      <c r="J25" s="146"/>
    </row>
    <row r="26" spans="1:10" s="119" customFormat="1" x14ac:dyDescent="0.3">
      <c r="A26" s="77" t="str">
        <f>IF(B26="","",MAX($A$6:A25)+1)</f>
        <v/>
      </c>
      <c r="B26" s="80" t="str">
        <f t="shared" si="0"/>
        <v/>
      </c>
      <c r="C26" s="267"/>
      <c r="D26" s="202"/>
      <c r="E26" s="84" t="str">
        <f t="shared" si="1"/>
        <v/>
      </c>
      <c r="F26" s="78" t="str">
        <f t="shared" si="2"/>
        <v/>
      </c>
      <c r="G26" s="141"/>
      <c r="H26" s="266"/>
      <c r="I26" s="141"/>
      <c r="J26" s="258"/>
    </row>
    <row r="27" spans="1:10" s="119" customFormat="1" x14ac:dyDescent="0.3">
      <c r="A27" s="77" t="str">
        <f>IF(B27="","",MAX($A$6:A26)+1)</f>
        <v/>
      </c>
      <c r="B27" s="80" t="str">
        <f t="shared" si="0"/>
        <v/>
      </c>
      <c r="C27" s="267"/>
      <c r="D27" s="202"/>
      <c r="E27" s="84" t="str">
        <f t="shared" si="1"/>
        <v/>
      </c>
      <c r="F27" s="78" t="str">
        <f t="shared" si="2"/>
        <v/>
      </c>
      <c r="G27" s="144"/>
      <c r="H27" s="270"/>
      <c r="I27" s="144"/>
      <c r="J27" s="146"/>
    </row>
    <row r="28" spans="1:10" s="119" customFormat="1" x14ac:dyDescent="0.3">
      <c r="A28" s="77" t="str">
        <f>IF(B28="","",MAX($A$6:A27)+1)</f>
        <v/>
      </c>
      <c r="B28" s="80" t="str">
        <f t="shared" si="0"/>
        <v/>
      </c>
      <c r="C28" s="267"/>
      <c r="D28" s="202"/>
      <c r="E28" s="84" t="str">
        <f t="shared" si="1"/>
        <v/>
      </c>
      <c r="F28" s="80" t="str">
        <f t="shared" si="2"/>
        <v/>
      </c>
      <c r="G28" s="141"/>
      <c r="H28" s="266"/>
      <c r="I28" s="141"/>
      <c r="J28" s="258"/>
    </row>
    <row r="29" spans="1:10" s="119" customFormat="1" ht="14.4" thickBot="1" x14ac:dyDescent="0.35">
      <c r="A29" s="81" t="str">
        <f>IF(B29="","",MAX($A$6:A28)+1)</f>
        <v/>
      </c>
      <c r="B29" s="82" t="str">
        <f t="shared" si="0"/>
        <v/>
      </c>
      <c r="C29" s="267"/>
      <c r="D29" s="202"/>
      <c r="E29" s="459" t="str">
        <f t="shared" si="1"/>
        <v/>
      </c>
      <c r="F29" s="80" t="str">
        <f t="shared" si="2"/>
        <v/>
      </c>
      <c r="G29" s="144"/>
      <c r="H29" s="270"/>
      <c r="I29" s="144"/>
      <c r="J29" s="146"/>
    </row>
    <row r="30" spans="1:10" ht="30" customHeight="1" thickBot="1" x14ac:dyDescent="0.3">
      <c r="A30" s="670" t="s">
        <v>205</v>
      </c>
      <c r="B30" s="670"/>
      <c r="C30" s="124"/>
      <c r="D30" s="124"/>
      <c r="E30" s="125"/>
      <c r="F30" s="668">
        <f>SUM(F7:G29)</f>
        <v>0</v>
      </c>
      <c r="G30" s="669"/>
      <c r="H30" s="257">
        <f>SUM(H7:H29)</f>
        <v>0</v>
      </c>
      <c r="I30" s="125"/>
      <c r="J30" s="127"/>
    </row>
    <row r="31" spans="1:10" ht="15" customHeight="1" x14ac:dyDescent="0.25">
      <c r="A31" s="128"/>
      <c r="B31" s="128"/>
      <c r="C31" s="128"/>
      <c r="D31" s="128"/>
      <c r="E31" s="128"/>
      <c r="F31" s="128"/>
      <c r="G31" s="128"/>
      <c r="H31" s="128"/>
      <c r="I31" s="128"/>
      <c r="J31" s="128"/>
    </row>
    <row r="32" spans="1:10" ht="15" customHeight="1" x14ac:dyDescent="0.35">
      <c r="C32" s="88" t="s">
        <v>220</v>
      </c>
      <c r="E32" s="671" t="s">
        <v>195</v>
      </c>
      <c r="F32" s="671"/>
      <c r="G32" s="671"/>
      <c r="H32" s="671"/>
      <c r="I32" s="650" t="s">
        <v>222</v>
      </c>
      <c r="J32" s="650"/>
    </row>
    <row r="33" spans="1:10" ht="15" customHeight="1" x14ac:dyDescent="0.25">
      <c r="C33" s="116" t="s">
        <v>221</v>
      </c>
      <c r="I33" s="606" t="s">
        <v>194</v>
      </c>
      <c r="J33" s="651"/>
    </row>
    <row r="34" spans="1:10" ht="15" customHeight="1" x14ac:dyDescent="0.25">
      <c r="J34" s="117"/>
    </row>
    <row r="35" spans="1:10" ht="15" customHeight="1" x14ac:dyDescent="0.25">
      <c r="J35" s="117"/>
    </row>
    <row r="36" spans="1:10" ht="14.4" x14ac:dyDescent="0.3">
      <c r="A36" s="586" t="s">
        <v>724</v>
      </c>
      <c r="B36" s="586"/>
      <c r="C36" s="586"/>
      <c r="D36" s="586"/>
      <c r="E36" s="586"/>
      <c r="F36" s="586"/>
      <c r="G36" s="586"/>
      <c r="H36" s="586"/>
      <c r="I36" s="586"/>
      <c r="J36" s="587"/>
    </row>
    <row r="37" spans="1:10" ht="4.95" customHeight="1" x14ac:dyDescent="0.25">
      <c r="J37" s="117"/>
    </row>
    <row r="38" spans="1:10" ht="18.45" customHeight="1" x14ac:dyDescent="0.35">
      <c r="A38" s="675" t="s">
        <v>224</v>
      </c>
      <c r="B38" s="675"/>
      <c r="C38" s="675"/>
      <c r="D38" s="675"/>
      <c r="E38" s="675"/>
      <c r="F38" s="675"/>
      <c r="G38" s="675"/>
      <c r="H38" s="675"/>
      <c r="I38" s="675"/>
      <c r="J38" s="675"/>
    </row>
    <row r="39" spans="1:10" ht="4.95" customHeight="1" thickBot="1" x14ac:dyDescent="0.3">
      <c r="J39" s="117"/>
    </row>
    <row r="40" spans="1:10" ht="19.95" customHeight="1" thickBot="1" x14ac:dyDescent="0.3">
      <c r="A40" s="654" t="s">
        <v>61</v>
      </c>
      <c r="B40" s="656" t="s">
        <v>213</v>
      </c>
      <c r="C40" s="658" t="s">
        <v>62</v>
      </c>
      <c r="D40" s="659"/>
      <c r="E40" s="659"/>
      <c r="F40" s="592" t="s">
        <v>216</v>
      </c>
      <c r="G40" s="663"/>
      <c r="H40" s="584"/>
      <c r="I40" s="599" t="s">
        <v>217</v>
      </c>
      <c r="J40" s="659" t="s">
        <v>218</v>
      </c>
    </row>
    <row r="41" spans="1:10" ht="19.95" customHeight="1" thickBot="1" x14ac:dyDescent="0.3">
      <c r="A41" s="655"/>
      <c r="B41" s="657"/>
      <c r="C41" s="660"/>
      <c r="D41" s="661"/>
      <c r="E41" s="662"/>
      <c r="F41" s="666" t="s">
        <v>214</v>
      </c>
      <c r="G41" s="667"/>
      <c r="H41" s="118" t="s">
        <v>215</v>
      </c>
      <c r="I41" s="664"/>
      <c r="J41" s="665"/>
    </row>
    <row r="42" spans="1:10" s="119" customFormat="1" x14ac:dyDescent="0.3">
      <c r="A42" s="75" t="str">
        <f>IF(B42="","",MAX($A$41:A41)+1)</f>
        <v/>
      </c>
      <c r="B42" s="193" t="str">
        <f>IF(C42="","",IF(ISERROR(VLOOKUP(C42,$C$153:$I$163,2,0)),"",VLOOKUP(C42,$C$153:$I$163,2,0)))</f>
        <v/>
      </c>
      <c r="D42" s="194"/>
      <c r="E42" s="83" t="str">
        <f>IF(C42="","",IF(ISERROR(VLOOKUP(C42,$C$153:$I$163,3,0)),"",IF(VLOOKUP(C42,$C$153:$I$163,3,0)="","",VLOOKUP(C42,$C$153:$I$163,3,0))))</f>
        <v/>
      </c>
      <c r="F42" s="193" t="str">
        <f>IF(G42=0,IF(C42="","",IF(ISERROR(VLOOKUP(C42,$C$153:$I$163,2,0)),"",IF(D42=0,IF(VLOOKUP(C42,$C$153:$I$163,4,0)=0,VLOOKUP(C42,$C$153:$I$163,6,0),VLOOKUP(C42,$C$153:$I$163,4,0)),IF(VLOOKUP(C42,$C$153:$I$163,6,0)=0,D42*VLOOKUP(C42,$C$153:$I$163,4,0),IF(D42*VLOOKUP(C42,$C$153:$I$163,4,0)&gt;VLOOKUP(C42,$C$153:$I$163,6,0),VLOOKUP(C42,$C$153:$I$163,6,0),D42*VLOOKUP(C42,$C$153:$I$163,4,0)))))),"")</f>
        <v/>
      </c>
      <c r="G42" s="138"/>
      <c r="H42" s="133"/>
      <c r="I42" s="138"/>
      <c r="J42" s="259"/>
    </row>
    <row r="43" spans="1:10" s="119" customFormat="1" x14ac:dyDescent="0.3">
      <c r="A43" s="77" t="str">
        <f>IF(B43="","",MAX($A$41:A42)+1)</f>
        <v/>
      </c>
      <c r="B43" s="78" t="str">
        <f t="shared" ref="B43:B64" si="3">IF(C43="","",IF(ISERROR(VLOOKUP(C43,$C$153:$I$163,2,0)),"",VLOOKUP(C43,$C$153:$I$163,2,0)))</f>
        <v/>
      </c>
      <c r="C43" s="263"/>
      <c r="D43" s="443"/>
      <c r="E43" s="84" t="str">
        <f t="shared" ref="E43:E64" si="4">IF(C43="","",IF(ISERROR(VLOOKUP(C43,$C$153:$I$163,3,0)),"",IF(VLOOKUP(C43,$C$153:$I$163,3,0)="","",VLOOKUP(C43,$C$153:$I$163,3,0))))</f>
        <v/>
      </c>
      <c r="F43" s="78" t="str">
        <f t="shared" ref="F43:F64" si="5">IF(G43=0,IF(C43="","",IF(ISERROR(VLOOKUP(C43,$C$153:$I$163,2,0)),"",IF(D43=0,IF(VLOOKUP(C43,$C$153:$I$163,4,0)=0,VLOOKUP(C43,$C$153:$I$163,6,0),VLOOKUP(C43,$C$153:$I$163,4,0)),IF(VLOOKUP(C43,$C$153:$I$163,6,0)=0,D43*VLOOKUP(C43,$C$153:$I$163,4,0),IF(D43*VLOOKUP(C43,$C$153:$I$163,4,0)&gt;VLOOKUP(C43,$C$153:$I$163,6,0),VLOOKUP(C43,$C$153:$I$163,6,0),D43*VLOOKUP(C43,$C$153:$I$163,4,0)))))),"")</f>
        <v/>
      </c>
      <c r="G43" s="141"/>
      <c r="H43" s="266"/>
      <c r="I43" s="141"/>
      <c r="J43" s="258"/>
    </row>
    <row r="44" spans="1:10" s="119" customFormat="1" x14ac:dyDescent="0.3">
      <c r="A44" s="77" t="str">
        <f>IF(B44="","",MAX($A$41:A43)+1)</f>
        <v/>
      </c>
      <c r="B44" s="78" t="str">
        <f t="shared" si="3"/>
        <v/>
      </c>
      <c r="C44" s="263"/>
      <c r="D44" s="443"/>
      <c r="E44" s="84" t="str">
        <f t="shared" si="4"/>
        <v/>
      </c>
      <c r="F44" s="80" t="str">
        <f t="shared" si="5"/>
        <v/>
      </c>
      <c r="G44" s="141"/>
      <c r="H44" s="266"/>
      <c r="I44" s="141"/>
      <c r="J44" s="258"/>
    </row>
    <row r="45" spans="1:10" s="119" customFormat="1" x14ac:dyDescent="0.3">
      <c r="A45" s="77" t="str">
        <f>IF(B45="","",MAX($A$41:A44)+1)</f>
        <v/>
      </c>
      <c r="B45" s="78" t="str">
        <f t="shared" si="3"/>
        <v/>
      </c>
      <c r="C45" s="263"/>
      <c r="D45" s="443"/>
      <c r="E45" s="84" t="str">
        <f t="shared" si="4"/>
        <v/>
      </c>
      <c r="F45" s="80" t="str">
        <f t="shared" si="5"/>
        <v/>
      </c>
      <c r="G45" s="141"/>
      <c r="H45" s="266"/>
      <c r="I45" s="141"/>
      <c r="J45" s="258"/>
    </row>
    <row r="46" spans="1:10" s="119" customFormat="1" x14ac:dyDescent="0.3">
      <c r="A46" s="77" t="str">
        <f>IF(B46="","",MAX($A$41:A45)+1)</f>
        <v/>
      </c>
      <c r="B46" s="80" t="str">
        <f t="shared" si="3"/>
        <v/>
      </c>
      <c r="C46" s="263"/>
      <c r="D46" s="443"/>
      <c r="E46" s="84" t="str">
        <f t="shared" si="4"/>
        <v/>
      </c>
      <c r="F46" s="80" t="str">
        <f t="shared" si="5"/>
        <v/>
      </c>
      <c r="G46" s="141"/>
      <c r="H46" s="266"/>
      <c r="I46" s="141"/>
      <c r="J46" s="258"/>
    </row>
    <row r="47" spans="1:10" s="119" customFormat="1" x14ac:dyDescent="0.3">
      <c r="A47" s="77" t="str">
        <f>IF(B47="","",MAX($A$41:A46)+1)</f>
        <v/>
      </c>
      <c r="B47" s="78" t="str">
        <f t="shared" si="3"/>
        <v/>
      </c>
      <c r="C47" s="263"/>
      <c r="D47" s="443"/>
      <c r="E47" s="84" t="str">
        <f t="shared" si="4"/>
        <v/>
      </c>
      <c r="F47" s="80" t="str">
        <f t="shared" si="5"/>
        <v/>
      </c>
      <c r="G47" s="141"/>
      <c r="H47" s="266"/>
      <c r="I47" s="141"/>
      <c r="J47" s="258"/>
    </row>
    <row r="48" spans="1:10" s="119" customFormat="1" x14ac:dyDescent="0.3">
      <c r="A48" s="77" t="str">
        <f>IF(B48="","",MAX($A$41:A47)+1)</f>
        <v/>
      </c>
      <c r="B48" s="78" t="str">
        <f t="shared" si="3"/>
        <v/>
      </c>
      <c r="C48" s="263"/>
      <c r="D48" s="443"/>
      <c r="E48" s="84" t="str">
        <f t="shared" si="4"/>
        <v/>
      </c>
      <c r="F48" s="80" t="str">
        <f t="shared" si="5"/>
        <v/>
      </c>
      <c r="G48" s="141"/>
      <c r="H48" s="266"/>
      <c r="I48" s="141"/>
      <c r="J48" s="258"/>
    </row>
    <row r="49" spans="1:10" s="119" customFormat="1" x14ac:dyDescent="0.3">
      <c r="A49" s="77" t="str">
        <f>IF(B49="","",MAX($A$41:A48)+1)</f>
        <v/>
      </c>
      <c r="B49" s="78" t="str">
        <f t="shared" si="3"/>
        <v/>
      </c>
      <c r="C49" s="263"/>
      <c r="D49" s="443"/>
      <c r="E49" s="84" t="str">
        <f t="shared" si="4"/>
        <v/>
      </c>
      <c r="F49" s="80" t="str">
        <f t="shared" si="5"/>
        <v/>
      </c>
      <c r="G49" s="137"/>
      <c r="H49" s="262"/>
      <c r="I49" s="137"/>
      <c r="J49" s="139"/>
    </row>
    <row r="50" spans="1:10" s="119" customFormat="1" x14ac:dyDescent="0.3">
      <c r="A50" s="77" t="str">
        <f>IF(B50="","",MAX($A$41:A49)+1)</f>
        <v/>
      </c>
      <c r="B50" s="78" t="str">
        <f t="shared" si="3"/>
        <v/>
      </c>
      <c r="C50" s="263"/>
      <c r="D50" s="443"/>
      <c r="E50" s="84" t="str">
        <f t="shared" si="4"/>
        <v/>
      </c>
      <c r="F50" s="80" t="str">
        <f t="shared" si="5"/>
        <v/>
      </c>
      <c r="G50" s="144"/>
      <c r="H50" s="270"/>
      <c r="I50" s="144"/>
      <c r="J50" s="146"/>
    </row>
    <row r="51" spans="1:10" s="119" customFormat="1" x14ac:dyDescent="0.3">
      <c r="A51" s="77" t="str">
        <f>IF(B51="","",MAX($A$41:A50)+1)</f>
        <v/>
      </c>
      <c r="B51" s="80" t="str">
        <f t="shared" si="3"/>
        <v/>
      </c>
      <c r="C51" s="263"/>
      <c r="D51" s="443"/>
      <c r="E51" s="84" t="str">
        <f t="shared" si="4"/>
        <v/>
      </c>
      <c r="F51" s="80" t="str">
        <f t="shared" si="5"/>
        <v/>
      </c>
      <c r="G51" s="141"/>
      <c r="H51" s="266"/>
      <c r="I51" s="141"/>
      <c r="J51" s="258"/>
    </row>
    <row r="52" spans="1:10" s="119" customFormat="1" x14ac:dyDescent="0.3">
      <c r="A52" s="77" t="str">
        <f>IF(B52="","",MAX($A$41:A51)+1)</f>
        <v/>
      </c>
      <c r="B52" s="80" t="str">
        <f t="shared" si="3"/>
        <v/>
      </c>
      <c r="C52" s="263"/>
      <c r="D52" s="443"/>
      <c r="E52" s="84" t="str">
        <f t="shared" si="4"/>
        <v/>
      </c>
      <c r="F52" s="80" t="str">
        <f t="shared" si="5"/>
        <v/>
      </c>
      <c r="G52" s="141"/>
      <c r="H52" s="266"/>
      <c r="I52" s="141"/>
      <c r="J52" s="258"/>
    </row>
    <row r="53" spans="1:10" s="119" customFormat="1" x14ac:dyDescent="0.3">
      <c r="A53" s="77" t="str">
        <f>IF(B53="","",MAX($A$41:A52)+1)</f>
        <v/>
      </c>
      <c r="B53" s="80" t="str">
        <f t="shared" si="3"/>
        <v/>
      </c>
      <c r="C53" s="263"/>
      <c r="D53" s="443"/>
      <c r="E53" s="84" t="str">
        <f t="shared" si="4"/>
        <v/>
      </c>
      <c r="F53" s="80" t="str">
        <f t="shared" si="5"/>
        <v/>
      </c>
      <c r="G53" s="141"/>
      <c r="H53" s="266"/>
      <c r="I53" s="141"/>
      <c r="J53" s="258"/>
    </row>
    <row r="54" spans="1:10" s="119" customFormat="1" x14ac:dyDescent="0.3">
      <c r="A54" s="77" t="str">
        <f>IF(B54="","",MAX($A$41:A53)+1)</f>
        <v/>
      </c>
      <c r="B54" s="80" t="str">
        <f t="shared" si="3"/>
        <v/>
      </c>
      <c r="C54" s="265"/>
      <c r="D54" s="198"/>
      <c r="E54" s="84" t="str">
        <f t="shared" si="4"/>
        <v/>
      </c>
      <c r="F54" s="80" t="str">
        <f t="shared" si="5"/>
        <v/>
      </c>
      <c r="G54" s="144"/>
      <c r="H54" s="270"/>
      <c r="I54" s="144"/>
      <c r="J54" s="146"/>
    </row>
    <row r="55" spans="1:10" s="119" customFormat="1" x14ac:dyDescent="0.3">
      <c r="A55" s="77" t="str">
        <f>IF(B55="","",MAX($A$41:A54)+1)</f>
        <v/>
      </c>
      <c r="B55" s="80" t="str">
        <f t="shared" si="3"/>
        <v/>
      </c>
      <c r="C55" s="267"/>
      <c r="D55" s="202"/>
      <c r="E55" s="84" t="str">
        <f t="shared" si="4"/>
        <v/>
      </c>
      <c r="F55" s="80" t="str">
        <f t="shared" si="5"/>
        <v/>
      </c>
      <c r="G55" s="141"/>
      <c r="H55" s="266"/>
      <c r="I55" s="141"/>
      <c r="J55" s="258"/>
    </row>
    <row r="56" spans="1:10" s="119" customFormat="1" x14ac:dyDescent="0.3">
      <c r="A56" s="77" t="str">
        <f>IF(B56="","",MAX($A$41:A55)+1)</f>
        <v/>
      </c>
      <c r="B56" s="80" t="str">
        <f t="shared" si="3"/>
        <v/>
      </c>
      <c r="C56" s="267"/>
      <c r="D56" s="202"/>
      <c r="E56" s="84" t="str">
        <f t="shared" si="4"/>
        <v/>
      </c>
      <c r="F56" s="80" t="str">
        <f t="shared" si="5"/>
        <v/>
      </c>
      <c r="G56" s="144"/>
      <c r="H56" s="270"/>
      <c r="I56" s="144"/>
      <c r="J56" s="146"/>
    </row>
    <row r="57" spans="1:10" s="119" customFormat="1" x14ac:dyDescent="0.3">
      <c r="A57" s="77" t="str">
        <f>IF(B57="","",MAX($A$41:A56)+1)</f>
        <v/>
      </c>
      <c r="B57" s="80" t="str">
        <f t="shared" si="3"/>
        <v/>
      </c>
      <c r="C57" s="267"/>
      <c r="D57" s="202"/>
      <c r="E57" s="84" t="str">
        <f t="shared" si="4"/>
        <v/>
      </c>
      <c r="F57" s="80" t="str">
        <f t="shared" si="5"/>
        <v/>
      </c>
      <c r="G57" s="141"/>
      <c r="H57" s="266"/>
      <c r="I57" s="141"/>
      <c r="J57" s="258"/>
    </row>
    <row r="58" spans="1:10" s="119" customFormat="1" x14ac:dyDescent="0.3">
      <c r="A58" s="77" t="str">
        <f>IF(B58="","",MAX($A$41:A57)+1)</f>
        <v/>
      </c>
      <c r="B58" s="78" t="str">
        <f t="shared" si="3"/>
        <v/>
      </c>
      <c r="C58" s="267"/>
      <c r="D58" s="202"/>
      <c r="E58" s="84" t="str">
        <f t="shared" si="4"/>
        <v/>
      </c>
      <c r="F58" s="80" t="str">
        <f t="shared" si="5"/>
        <v/>
      </c>
      <c r="G58" s="144"/>
      <c r="H58" s="270"/>
      <c r="I58" s="144"/>
      <c r="J58" s="146"/>
    </row>
    <row r="59" spans="1:10" s="119" customFormat="1" x14ac:dyDescent="0.3">
      <c r="A59" s="77" t="str">
        <f>IF(B59="","",MAX($A$41:A58)+1)</f>
        <v/>
      </c>
      <c r="B59" s="78" t="str">
        <f t="shared" si="3"/>
        <v/>
      </c>
      <c r="C59" s="267"/>
      <c r="D59" s="202"/>
      <c r="E59" s="84" t="str">
        <f t="shared" si="4"/>
        <v/>
      </c>
      <c r="F59" s="80" t="str">
        <f t="shared" si="5"/>
        <v/>
      </c>
      <c r="G59" s="141"/>
      <c r="H59" s="266"/>
      <c r="I59" s="141"/>
      <c r="J59" s="258"/>
    </row>
    <row r="60" spans="1:10" s="119" customFormat="1" x14ac:dyDescent="0.3">
      <c r="A60" s="77" t="str">
        <f>IF(B60="","",MAX($A$41:A59)+1)</f>
        <v/>
      </c>
      <c r="B60" s="78" t="str">
        <f t="shared" si="3"/>
        <v/>
      </c>
      <c r="C60" s="267"/>
      <c r="D60" s="202"/>
      <c r="E60" s="84" t="str">
        <f t="shared" si="4"/>
        <v/>
      </c>
      <c r="F60" s="80" t="str">
        <f t="shared" si="5"/>
        <v/>
      </c>
      <c r="G60" s="144"/>
      <c r="H60" s="270"/>
      <c r="I60" s="144"/>
      <c r="J60" s="146"/>
    </row>
    <row r="61" spans="1:10" s="119" customFormat="1" x14ac:dyDescent="0.3">
      <c r="A61" s="77" t="str">
        <f>IF(B61="","",MAX($A$41:A60)+1)</f>
        <v/>
      </c>
      <c r="B61" s="78" t="str">
        <f t="shared" si="3"/>
        <v/>
      </c>
      <c r="C61" s="267"/>
      <c r="D61" s="202"/>
      <c r="E61" s="84" t="str">
        <f t="shared" si="4"/>
        <v/>
      </c>
      <c r="F61" s="80" t="str">
        <f t="shared" si="5"/>
        <v/>
      </c>
      <c r="G61" s="141"/>
      <c r="H61" s="266"/>
      <c r="I61" s="141"/>
      <c r="J61" s="258"/>
    </row>
    <row r="62" spans="1:10" s="119" customFormat="1" x14ac:dyDescent="0.3">
      <c r="A62" s="77" t="str">
        <f>IF(B62="","",MAX($A$41:A61)+1)</f>
        <v/>
      </c>
      <c r="B62" s="78" t="str">
        <f t="shared" si="3"/>
        <v/>
      </c>
      <c r="C62" s="267"/>
      <c r="D62" s="202"/>
      <c r="E62" s="84" t="str">
        <f t="shared" si="4"/>
        <v/>
      </c>
      <c r="F62" s="78" t="str">
        <f t="shared" si="5"/>
        <v/>
      </c>
      <c r="G62" s="144"/>
      <c r="H62" s="270"/>
      <c r="I62" s="144"/>
      <c r="J62" s="146"/>
    </row>
    <row r="63" spans="1:10" s="119" customFormat="1" x14ac:dyDescent="0.3">
      <c r="A63" s="77" t="str">
        <f>IF(B63="","",MAX($A$41:A62)+1)</f>
        <v/>
      </c>
      <c r="B63" s="80" t="str">
        <f t="shared" si="3"/>
        <v/>
      </c>
      <c r="C63" s="267"/>
      <c r="D63" s="202"/>
      <c r="E63" s="85" t="str">
        <f t="shared" si="4"/>
        <v/>
      </c>
      <c r="F63" s="80" t="str">
        <f t="shared" si="5"/>
        <v/>
      </c>
      <c r="G63" s="141"/>
      <c r="H63" s="266"/>
      <c r="I63" s="141"/>
      <c r="J63" s="258"/>
    </row>
    <row r="64" spans="1:10" s="119" customFormat="1" ht="14.4" thickBot="1" x14ac:dyDescent="0.35">
      <c r="A64" s="81" t="str">
        <f>IF(B64="","",MAX($A$41:A63)+1)</f>
        <v/>
      </c>
      <c r="B64" s="82" t="str">
        <f t="shared" si="3"/>
        <v/>
      </c>
      <c r="C64" s="267"/>
      <c r="D64" s="202"/>
      <c r="E64" s="459" t="str">
        <f t="shared" si="4"/>
        <v/>
      </c>
      <c r="F64" s="80" t="str">
        <f t="shared" si="5"/>
        <v/>
      </c>
      <c r="G64" s="144"/>
      <c r="H64" s="270"/>
      <c r="I64" s="144"/>
      <c r="J64" s="146"/>
    </row>
    <row r="65" spans="1:10" ht="30" customHeight="1" thickBot="1" x14ac:dyDescent="0.3">
      <c r="A65" s="670" t="s">
        <v>205</v>
      </c>
      <c r="B65" s="670"/>
      <c r="C65" s="124"/>
      <c r="D65" s="125"/>
      <c r="E65" s="126"/>
      <c r="F65" s="668">
        <f>SUM(F42:G64)</f>
        <v>0</v>
      </c>
      <c r="G65" s="669"/>
      <c r="H65" s="244">
        <f>SUM(H42:H64)</f>
        <v>0</v>
      </c>
      <c r="I65" s="125"/>
      <c r="J65" s="127"/>
    </row>
    <row r="66" spans="1:10" ht="30" customHeight="1" thickBot="1" x14ac:dyDescent="0.3">
      <c r="A66" s="652" t="s">
        <v>66</v>
      </c>
      <c r="B66" s="653"/>
      <c r="C66" s="125"/>
      <c r="D66" s="126"/>
      <c r="E66" s="125"/>
      <c r="F66" s="668">
        <f>SUM(F7:G29,F42:G64)</f>
        <v>0</v>
      </c>
      <c r="G66" s="669"/>
      <c r="H66" s="244">
        <f>SUM(H7:H29,H42:H64)</f>
        <v>0</v>
      </c>
      <c r="I66" s="125"/>
      <c r="J66" s="126"/>
    </row>
    <row r="67" spans="1:10" ht="15" customHeight="1" x14ac:dyDescent="0.25">
      <c r="J67" s="117"/>
    </row>
    <row r="68" spans="1:10" ht="15" customHeight="1" x14ac:dyDescent="0.35">
      <c r="C68" s="88" t="s">
        <v>220</v>
      </c>
      <c r="E68" s="671" t="s">
        <v>195</v>
      </c>
      <c r="F68" s="671"/>
      <c r="G68" s="671"/>
      <c r="H68" s="671"/>
      <c r="I68" s="650" t="s">
        <v>222</v>
      </c>
      <c r="J68" s="650"/>
    </row>
    <row r="69" spans="1:10" ht="15" customHeight="1" x14ac:dyDescent="0.25">
      <c r="C69" s="116" t="s">
        <v>221</v>
      </c>
      <c r="I69" s="606" t="s">
        <v>194</v>
      </c>
      <c r="J69" s="651"/>
    </row>
    <row r="70" spans="1:10" ht="15" customHeight="1" x14ac:dyDescent="0.25"/>
    <row r="71" spans="1:10" ht="15" customHeight="1" x14ac:dyDescent="0.25"/>
    <row r="148" spans="1:9" hidden="1" x14ac:dyDescent="0.25"/>
    <row r="149" spans="1:9" hidden="1" x14ac:dyDescent="0.25"/>
    <row r="150" spans="1:9" hidden="1" x14ac:dyDescent="0.25"/>
    <row r="151" spans="1:9" hidden="1" x14ac:dyDescent="0.25"/>
    <row r="152" spans="1:9" hidden="1" x14ac:dyDescent="0.25">
      <c r="A152" s="89"/>
      <c r="B152" s="468" t="s">
        <v>213</v>
      </c>
      <c r="C152" s="445" t="s">
        <v>304</v>
      </c>
      <c r="D152" s="252" t="str">
        <f t="shared" ref="D152:D158" si="6">B152</f>
        <v>Индекс</v>
      </c>
      <c r="E152" s="447"/>
      <c r="F152" s="447" t="s">
        <v>305</v>
      </c>
      <c r="G152" s="447"/>
      <c r="H152" s="447" t="s">
        <v>306</v>
      </c>
      <c r="I152" s="447" t="s">
        <v>660</v>
      </c>
    </row>
    <row r="153" spans="1:9" hidden="1" x14ac:dyDescent="0.25">
      <c r="A153" s="89"/>
      <c r="B153" s="469" t="s">
        <v>296</v>
      </c>
      <c r="C153" s="447" t="s">
        <v>685</v>
      </c>
      <c r="D153" s="271" t="str">
        <f t="shared" si="6"/>
        <v>1.1.1.</v>
      </c>
      <c r="E153" s="469"/>
      <c r="F153" s="469">
        <v>30</v>
      </c>
      <c r="G153" s="469"/>
      <c r="H153" s="469"/>
      <c r="I153" s="469"/>
    </row>
    <row r="154" spans="1:9" hidden="1" x14ac:dyDescent="0.25">
      <c r="A154" s="89"/>
      <c r="B154" s="469" t="s">
        <v>297</v>
      </c>
      <c r="C154" s="447" t="s">
        <v>686</v>
      </c>
      <c r="D154" s="271" t="str">
        <f t="shared" si="6"/>
        <v>1.1.2.</v>
      </c>
      <c r="E154" s="469"/>
      <c r="F154" s="469">
        <v>30</v>
      </c>
      <c r="G154" s="469"/>
      <c r="H154" s="469"/>
      <c r="I154" s="469"/>
    </row>
    <row r="155" spans="1:9" hidden="1" x14ac:dyDescent="0.25">
      <c r="A155" s="89"/>
      <c r="B155" s="469" t="s">
        <v>644</v>
      </c>
      <c r="C155" s="447" t="s">
        <v>687</v>
      </c>
      <c r="D155" s="271" t="str">
        <f t="shared" si="6"/>
        <v>1.1.3.</v>
      </c>
      <c r="E155" s="469"/>
      <c r="F155" s="469">
        <v>20</v>
      </c>
      <c r="G155" s="469"/>
      <c r="H155" s="469"/>
      <c r="I155" s="469"/>
    </row>
    <row r="156" spans="1:9" hidden="1" x14ac:dyDescent="0.25">
      <c r="A156" s="89"/>
      <c r="B156" s="469" t="s">
        <v>645</v>
      </c>
      <c r="C156" s="447" t="s">
        <v>688</v>
      </c>
      <c r="D156" s="271" t="str">
        <f t="shared" si="6"/>
        <v>1.1.4.</v>
      </c>
      <c r="E156" s="469"/>
      <c r="F156" s="469">
        <v>100</v>
      </c>
      <c r="G156" s="469"/>
      <c r="H156" s="469"/>
      <c r="I156" s="469"/>
    </row>
    <row r="157" spans="1:9" hidden="1" x14ac:dyDescent="0.25">
      <c r="A157" s="89"/>
      <c r="B157" s="469" t="s">
        <v>646</v>
      </c>
      <c r="C157" s="447" t="s">
        <v>689</v>
      </c>
      <c r="D157" s="271" t="str">
        <f t="shared" si="6"/>
        <v>1.1.5.</v>
      </c>
      <c r="E157" s="469"/>
      <c r="F157" s="469">
        <v>30</v>
      </c>
      <c r="G157" s="469"/>
      <c r="H157" s="469"/>
      <c r="I157" s="469"/>
    </row>
    <row r="158" spans="1:9" hidden="1" x14ac:dyDescent="0.25">
      <c r="A158" s="89"/>
      <c r="B158" s="469" t="s">
        <v>73</v>
      </c>
      <c r="C158" s="447" t="s">
        <v>690</v>
      </c>
      <c r="D158" s="271" t="str">
        <f t="shared" si="6"/>
        <v>1.2.</v>
      </c>
      <c r="E158" s="469"/>
      <c r="F158" s="469">
        <v>30</v>
      </c>
      <c r="G158" s="469"/>
      <c r="H158" s="469"/>
      <c r="I158" s="469"/>
    </row>
    <row r="159" spans="1:9" hidden="1" x14ac:dyDescent="0.25">
      <c r="A159" s="89"/>
      <c r="B159" s="470" t="s">
        <v>678</v>
      </c>
      <c r="C159" s="447" t="s">
        <v>691</v>
      </c>
      <c r="D159" s="272" t="str">
        <f>B159</f>
        <v>1.3.</v>
      </c>
      <c r="E159" s="469"/>
      <c r="F159" s="469">
        <v>15</v>
      </c>
      <c r="G159" s="469"/>
      <c r="H159" s="469"/>
      <c r="I159" s="469"/>
    </row>
    <row r="160" spans="1:9" hidden="1" x14ac:dyDescent="0.25">
      <c r="A160" s="89"/>
      <c r="B160" s="469" t="s">
        <v>385</v>
      </c>
      <c r="C160" s="447" t="s">
        <v>692</v>
      </c>
      <c r="D160" s="271" t="str">
        <f>B160</f>
        <v>1.4.</v>
      </c>
      <c r="E160" s="469"/>
      <c r="F160" s="469">
        <v>100</v>
      </c>
      <c r="G160" s="469"/>
      <c r="H160" s="469"/>
      <c r="I160" s="469"/>
    </row>
    <row r="161" spans="1:9" hidden="1" x14ac:dyDescent="0.25">
      <c r="A161" s="89"/>
      <c r="B161" s="469" t="s">
        <v>649</v>
      </c>
      <c r="C161" s="447" t="s">
        <v>693</v>
      </c>
      <c r="D161" s="271" t="str">
        <f>B161</f>
        <v>1.5.</v>
      </c>
      <c r="E161" s="469"/>
      <c r="F161" s="469">
        <v>100</v>
      </c>
      <c r="G161" s="469"/>
      <c r="H161" s="469"/>
      <c r="I161" s="469"/>
    </row>
    <row r="162" spans="1:9" hidden="1" x14ac:dyDescent="0.25">
      <c r="A162" s="89"/>
      <c r="B162" s="469" t="s">
        <v>391</v>
      </c>
      <c r="C162" s="447" t="s">
        <v>694</v>
      </c>
      <c r="D162" s="271" t="str">
        <f>B162</f>
        <v>1.6.</v>
      </c>
      <c r="E162" s="468" t="s">
        <v>695</v>
      </c>
      <c r="F162" s="469">
        <v>2</v>
      </c>
      <c r="G162" s="469"/>
      <c r="H162" s="469"/>
      <c r="I162" s="469"/>
    </row>
    <row r="163" spans="1:9" hidden="1" x14ac:dyDescent="0.25">
      <c r="A163" s="89"/>
      <c r="B163" s="469" t="s">
        <v>392</v>
      </c>
      <c r="C163" s="96" t="s">
        <v>696</v>
      </c>
      <c r="D163" s="271" t="str">
        <f>B163</f>
        <v>1.7.</v>
      </c>
      <c r="E163" s="89"/>
      <c r="F163" s="469">
        <v>150</v>
      </c>
      <c r="G163" s="471"/>
      <c r="H163" s="471"/>
      <c r="I163" s="471"/>
    </row>
    <row r="164" spans="1:9" hidden="1" x14ac:dyDescent="0.25">
      <c r="A164" s="89"/>
      <c r="B164" s="89" t="s">
        <v>647</v>
      </c>
      <c r="C164" s="101" t="s">
        <v>717</v>
      </c>
      <c r="D164" s="89" t="str">
        <f>B164</f>
        <v>1.1.6.</v>
      </c>
      <c r="E164" s="89"/>
      <c r="F164" s="471"/>
      <c r="G164" s="471"/>
      <c r="H164" s="471"/>
      <c r="I164" s="471"/>
    </row>
    <row r="165" spans="1:9" hidden="1" x14ac:dyDescent="0.25">
      <c r="B165" s="518" t="s">
        <v>648</v>
      </c>
      <c r="C165" s="116" t="s">
        <v>718</v>
      </c>
      <c r="D165" s="518" t="str">
        <f>B165</f>
        <v>1.1.7.</v>
      </c>
    </row>
    <row r="166" spans="1:9" hidden="1" x14ac:dyDescent="0.25">
      <c r="B166" s="116" t="s">
        <v>716</v>
      </c>
      <c r="C166" s="116" t="s">
        <v>719</v>
      </c>
      <c r="D166" s="116" t="str">
        <f>B166</f>
        <v>1.1.8.</v>
      </c>
    </row>
    <row r="167" spans="1:9" hidden="1" x14ac:dyDescent="0.25"/>
    <row r="168" spans="1:9" hidden="1" x14ac:dyDescent="0.25"/>
  </sheetData>
  <sheetProtection password="C05F" sheet="1" objects="1" scenarios="1"/>
  <mergeCells count="31">
    <mergeCell ref="A36:J36"/>
    <mergeCell ref="A1:J1"/>
    <mergeCell ref="A3:J3"/>
    <mergeCell ref="A4:J4"/>
    <mergeCell ref="A5:A6"/>
    <mergeCell ref="B5:B6"/>
    <mergeCell ref="C5:E6"/>
    <mergeCell ref="F5:H5"/>
    <mergeCell ref="I5:I6"/>
    <mergeCell ref="J5:J6"/>
    <mergeCell ref="F6:G6"/>
    <mergeCell ref="A30:B30"/>
    <mergeCell ref="E32:H32"/>
    <mergeCell ref="I32:J32"/>
    <mergeCell ref="I33:J33"/>
    <mergeCell ref="F30:G30"/>
    <mergeCell ref="A38:J38"/>
    <mergeCell ref="A40:A41"/>
    <mergeCell ref="B40:B41"/>
    <mergeCell ref="C40:E41"/>
    <mergeCell ref="F40:H40"/>
    <mergeCell ref="I40:I41"/>
    <mergeCell ref="J40:J41"/>
    <mergeCell ref="F41:G41"/>
    <mergeCell ref="A65:B65"/>
    <mergeCell ref="A66:B66"/>
    <mergeCell ref="E68:H68"/>
    <mergeCell ref="I68:J68"/>
    <mergeCell ref="I69:J69"/>
    <mergeCell ref="F65:G65"/>
    <mergeCell ref="F66:G66"/>
  </mergeCells>
  <dataValidations count="2">
    <dataValidation type="list" allowBlank="1" showInputMessage="1" showErrorMessage="1" sqref="C42:C64">
      <formula1>$C$153:$C$166</formula1>
    </dataValidation>
    <dataValidation type="list" allowBlank="1" showInputMessage="1" showErrorMessage="1" sqref="C7:C29">
      <formula1>$C$153:$C$166</formula1>
    </dataValidation>
  </dataValidations>
  <pageMargins left="1.1811023622047245" right="0.70866141732283472" top="0.78740157480314965" bottom="0.78740157480314965" header="0.11811023622047245" footer="0.31496062992125984"/>
  <pageSetup paperSize="9" scale="72" fitToHeight="10" orientation="landscape" verticalDpi="0" r:id="rId1"/>
  <rowBreaks count="1" manualBreakCount="1">
    <brk id="3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6600CC"/>
  </sheetPr>
  <dimension ref="A1:I29"/>
  <sheetViews>
    <sheetView tabSelected="1" view="pageBreakPreview" zoomScale="53" zoomScaleNormal="100" workbookViewId="0">
      <selection activeCell="A2" sqref="A2"/>
    </sheetView>
  </sheetViews>
  <sheetFormatPr defaultRowHeight="13.8" x14ac:dyDescent="0.25"/>
  <cols>
    <col min="1" max="1" width="5.77734375" style="4" customWidth="1"/>
    <col min="2" max="2" width="20.77734375" style="4" customWidth="1"/>
    <col min="3" max="3" width="12.77734375" style="4" customWidth="1"/>
    <col min="4" max="4" width="25.77734375" style="4" customWidth="1"/>
    <col min="5" max="5" width="5.77734375" style="4" customWidth="1"/>
    <col min="6" max="6" width="2.77734375" style="4" customWidth="1"/>
    <col min="7" max="7" width="5.77734375" style="4" customWidth="1"/>
    <col min="8" max="8" width="40.77734375" style="4" customWidth="1"/>
    <col min="9" max="9" width="20.77734375" style="4" customWidth="1"/>
    <col min="10" max="16384" width="8.88671875" style="4"/>
  </cols>
  <sheetData>
    <row r="1" spans="1:9" ht="14.4" x14ac:dyDescent="0.3">
      <c r="A1" s="726" t="s">
        <v>725</v>
      </c>
      <c r="B1" s="727"/>
      <c r="C1" s="727"/>
      <c r="D1" s="727"/>
      <c r="E1" s="727"/>
      <c r="F1" s="727"/>
      <c r="G1" s="727"/>
      <c r="H1" s="727"/>
      <c r="I1" s="728"/>
    </row>
    <row r="2" spans="1:9" ht="4.95" customHeight="1" x14ac:dyDescent="0.25">
      <c r="A2" s="50"/>
      <c r="B2" s="6"/>
      <c r="C2" s="6"/>
      <c r="D2" s="6"/>
      <c r="E2" s="6"/>
      <c r="F2" s="6"/>
      <c r="G2" s="6"/>
      <c r="H2" s="6"/>
      <c r="I2" s="51"/>
    </row>
    <row r="3" spans="1:9" ht="90" customHeight="1" x14ac:dyDescent="0.25">
      <c r="A3" s="729" t="s">
        <v>263</v>
      </c>
      <c r="B3" s="730"/>
      <c r="C3" s="730"/>
      <c r="D3" s="730"/>
      <c r="E3" s="730"/>
      <c r="F3" s="730"/>
      <c r="G3" s="730"/>
      <c r="H3" s="730"/>
      <c r="I3" s="731"/>
    </row>
    <row r="4" spans="1:9" x14ac:dyDescent="0.25">
      <c r="A4" s="50"/>
      <c r="B4" s="6"/>
      <c r="C4" s="6"/>
      <c r="D4" s="71" t="s">
        <v>264</v>
      </c>
      <c r="E4" s="72"/>
      <c r="F4" s="72" t="s">
        <v>265</v>
      </c>
      <c r="G4" s="72"/>
      <c r="H4" s="72" t="s">
        <v>266</v>
      </c>
      <c r="I4" s="51"/>
    </row>
    <row r="5" spans="1:9" ht="13.8" customHeight="1" x14ac:dyDescent="0.25">
      <c r="A5" s="732" t="s">
        <v>300</v>
      </c>
      <c r="B5" s="732" t="s">
        <v>301</v>
      </c>
      <c r="C5" s="734" t="s">
        <v>302</v>
      </c>
      <c r="D5" s="732" t="s">
        <v>303</v>
      </c>
      <c r="E5" s="733"/>
      <c r="F5" s="733"/>
      <c r="G5" s="733"/>
      <c r="H5" s="733"/>
      <c r="I5" s="732" t="s">
        <v>697</v>
      </c>
    </row>
    <row r="6" spans="1:9" x14ac:dyDescent="0.25">
      <c r="A6" s="732"/>
      <c r="B6" s="733"/>
      <c r="C6" s="735"/>
      <c r="D6" s="733"/>
      <c r="E6" s="733"/>
      <c r="F6" s="733"/>
      <c r="G6" s="733"/>
      <c r="H6" s="733"/>
      <c r="I6" s="733"/>
    </row>
    <row r="7" spans="1:9" ht="25.05" customHeight="1" x14ac:dyDescent="0.25">
      <c r="A7" s="719" t="s">
        <v>99</v>
      </c>
      <c r="B7" s="720"/>
      <c r="C7" s="720"/>
      <c r="D7" s="720"/>
      <c r="E7" s="720"/>
      <c r="F7" s="720"/>
      <c r="G7" s="720"/>
      <c r="H7" s="720"/>
      <c r="I7" s="721"/>
    </row>
    <row r="8" spans="1:9" ht="18" customHeight="1" x14ac:dyDescent="0.25">
      <c r="A8" s="273"/>
      <c r="B8" s="273"/>
      <c r="C8" s="273"/>
      <c r="D8" s="725"/>
      <c r="E8" s="723"/>
      <c r="F8" s="723"/>
      <c r="G8" s="723"/>
      <c r="H8" s="724"/>
      <c r="I8" s="274"/>
    </row>
    <row r="9" spans="1:9" ht="18" customHeight="1" x14ac:dyDescent="0.25">
      <c r="A9" s="275"/>
      <c r="B9" s="276"/>
      <c r="C9" s="276"/>
      <c r="D9" s="722"/>
      <c r="E9" s="723"/>
      <c r="F9" s="723"/>
      <c r="G9" s="723"/>
      <c r="H9" s="724"/>
      <c r="I9" s="274"/>
    </row>
    <row r="10" spans="1:9" ht="18" customHeight="1" x14ac:dyDescent="0.25">
      <c r="A10" s="275"/>
      <c r="B10" s="273"/>
      <c r="C10" s="273"/>
      <c r="D10" s="725"/>
      <c r="E10" s="723"/>
      <c r="F10" s="723"/>
      <c r="G10" s="723"/>
      <c r="H10" s="724"/>
      <c r="I10" s="274"/>
    </row>
    <row r="11" spans="1:9" ht="18" customHeight="1" x14ac:dyDescent="0.25">
      <c r="A11" s="273"/>
      <c r="B11" s="276"/>
      <c r="C11" s="276"/>
      <c r="D11" s="725"/>
      <c r="E11" s="723"/>
      <c r="F11" s="723"/>
      <c r="G11" s="723"/>
      <c r="H11" s="724"/>
      <c r="I11" s="274"/>
    </row>
    <row r="12" spans="1:9" ht="18" customHeight="1" x14ac:dyDescent="0.25">
      <c r="A12" s="275"/>
      <c r="B12" s="273"/>
      <c r="C12" s="273"/>
      <c r="D12" s="725"/>
      <c r="E12" s="723"/>
      <c r="F12" s="723"/>
      <c r="G12" s="723"/>
      <c r="H12" s="724"/>
      <c r="I12" s="274"/>
    </row>
    <row r="13" spans="1:9" ht="25.05" customHeight="1" x14ac:dyDescent="0.25">
      <c r="A13" s="719" t="s">
        <v>211</v>
      </c>
      <c r="B13" s="720"/>
      <c r="C13" s="720"/>
      <c r="D13" s="720"/>
      <c r="E13" s="720"/>
      <c r="F13" s="720"/>
      <c r="G13" s="720"/>
      <c r="H13" s="720"/>
      <c r="I13" s="721"/>
    </row>
    <row r="14" spans="1:9" ht="15.6" x14ac:dyDescent="0.25">
      <c r="A14" s="275"/>
      <c r="B14" s="273"/>
      <c r="C14" s="273"/>
      <c r="D14" s="725"/>
      <c r="E14" s="723"/>
      <c r="F14" s="723"/>
      <c r="G14" s="723"/>
      <c r="H14" s="724"/>
      <c r="I14" s="274"/>
    </row>
    <row r="15" spans="1:9" ht="15.6" x14ac:dyDescent="0.25">
      <c r="A15" s="273"/>
      <c r="B15" s="273"/>
      <c r="C15" s="273"/>
      <c r="D15" s="725"/>
      <c r="E15" s="723"/>
      <c r="F15" s="723"/>
      <c r="G15" s="723"/>
      <c r="H15" s="723"/>
      <c r="I15" s="274"/>
    </row>
    <row r="16" spans="1:9" ht="15.6" x14ac:dyDescent="0.25">
      <c r="A16" s="275"/>
      <c r="B16" s="273"/>
      <c r="C16" s="273"/>
      <c r="D16" s="736"/>
      <c r="E16" s="736"/>
      <c r="F16" s="736"/>
      <c r="G16" s="736"/>
      <c r="H16" s="736"/>
      <c r="I16" s="274"/>
    </row>
    <row r="17" spans="1:9" ht="15.6" x14ac:dyDescent="0.25">
      <c r="A17" s="273"/>
      <c r="B17" s="273"/>
      <c r="C17" s="273"/>
      <c r="D17" s="736"/>
      <c r="E17" s="736"/>
      <c r="F17" s="736"/>
      <c r="G17" s="736"/>
      <c r="H17" s="736"/>
      <c r="I17" s="274"/>
    </row>
    <row r="18" spans="1:9" ht="15.6" x14ac:dyDescent="0.25">
      <c r="A18" s="275"/>
      <c r="B18" s="273"/>
      <c r="C18" s="273"/>
      <c r="D18" s="736"/>
      <c r="E18" s="736"/>
      <c r="F18" s="736"/>
      <c r="G18" s="736"/>
      <c r="H18" s="736"/>
      <c r="I18" s="274"/>
    </row>
    <row r="19" spans="1:9" ht="20.399999999999999" customHeight="1" x14ac:dyDescent="0.25">
      <c r="A19" s="719" t="s">
        <v>239</v>
      </c>
      <c r="B19" s="720"/>
      <c r="C19" s="720"/>
      <c r="D19" s="720"/>
      <c r="E19" s="720"/>
      <c r="F19" s="720"/>
      <c r="G19" s="720"/>
      <c r="H19" s="720"/>
      <c r="I19" s="721"/>
    </row>
    <row r="20" spans="1:9" ht="15.6" x14ac:dyDescent="0.25">
      <c r="A20" s="273"/>
      <c r="B20" s="273"/>
      <c r="C20" s="273"/>
      <c r="D20" s="736"/>
      <c r="E20" s="736"/>
      <c r="F20" s="736"/>
      <c r="G20" s="736"/>
      <c r="H20" s="736"/>
      <c r="I20" s="274"/>
    </row>
    <row r="21" spans="1:9" ht="15.6" x14ac:dyDescent="0.25">
      <c r="A21" s="275"/>
      <c r="B21" s="273"/>
      <c r="C21" s="273"/>
      <c r="D21" s="736"/>
      <c r="E21" s="736"/>
      <c r="F21" s="736"/>
      <c r="G21" s="736"/>
      <c r="H21" s="736"/>
      <c r="I21" s="274"/>
    </row>
    <row r="22" spans="1:9" ht="15.6" x14ac:dyDescent="0.25">
      <c r="A22" s="275"/>
      <c r="B22" s="273"/>
      <c r="C22" s="273"/>
      <c r="D22" s="725"/>
      <c r="E22" s="723"/>
      <c r="F22" s="723"/>
      <c r="G22" s="723"/>
      <c r="H22" s="723"/>
      <c r="I22" s="274"/>
    </row>
    <row r="23" spans="1:9" ht="20.399999999999999" customHeight="1" x14ac:dyDescent="0.25">
      <c r="A23" s="719" t="s">
        <v>254</v>
      </c>
      <c r="B23" s="720"/>
      <c r="C23" s="720"/>
      <c r="D23" s="720"/>
      <c r="E23" s="720"/>
      <c r="F23" s="720"/>
      <c r="G23" s="720"/>
      <c r="H23" s="720"/>
      <c r="I23" s="721"/>
    </row>
    <row r="24" spans="1:9" ht="15.6" x14ac:dyDescent="0.25">
      <c r="A24" s="273"/>
      <c r="B24" s="276"/>
      <c r="C24" s="276"/>
      <c r="D24" s="725"/>
      <c r="E24" s="723"/>
      <c r="F24" s="723"/>
      <c r="G24" s="723"/>
      <c r="H24" s="723"/>
      <c r="I24" s="274"/>
    </row>
    <row r="25" spans="1:9" ht="15.6" x14ac:dyDescent="0.25">
      <c r="A25" s="275"/>
      <c r="B25" s="273"/>
      <c r="C25" s="273"/>
      <c r="D25" s="725"/>
      <c r="E25" s="723"/>
      <c r="F25" s="723"/>
      <c r="G25" s="723"/>
      <c r="H25" s="723"/>
      <c r="I25" s="274"/>
    </row>
    <row r="26" spans="1:9" ht="20.399999999999999" customHeight="1" x14ac:dyDescent="0.25">
      <c r="A26" s="719" t="s">
        <v>259</v>
      </c>
      <c r="B26" s="720"/>
      <c r="C26" s="720"/>
      <c r="D26" s="720"/>
      <c r="E26" s="720"/>
      <c r="F26" s="720"/>
      <c r="G26" s="720"/>
      <c r="H26" s="720"/>
      <c r="I26" s="721"/>
    </row>
    <row r="27" spans="1:9" ht="15.6" x14ac:dyDescent="0.25">
      <c r="A27" s="275"/>
      <c r="B27" s="273"/>
      <c r="C27" s="273"/>
      <c r="D27" s="725"/>
      <c r="E27" s="723"/>
      <c r="F27" s="723"/>
      <c r="G27" s="723"/>
      <c r="H27" s="723"/>
      <c r="I27" s="274"/>
    </row>
    <row r="28" spans="1:9" ht="15.6" x14ac:dyDescent="0.25">
      <c r="A28" s="275"/>
      <c r="B28" s="273"/>
      <c r="C28" s="273"/>
      <c r="D28" s="736"/>
      <c r="E28" s="736"/>
      <c r="F28" s="736"/>
      <c r="G28" s="736"/>
      <c r="H28" s="736"/>
      <c r="I28" s="274"/>
    </row>
    <row r="29" spans="1:9" x14ac:dyDescent="0.25">
      <c r="A29" s="70"/>
      <c r="B29" s="70"/>
      <c r="C29" s="7"/>
      <c r="D29" s="69"/>
      <c r="E29" s="7"/>
      <c r="F29" s="7"/>
      <c r="G29" s="7"/>
      <c r="H29" s="7"/>
      <c r="I29" s="70"/>
    </row>
  </sheetData>
  <mergeCells count="29">
    <mergeCell ref="D24:H24"/>
    <mergeCell ref="D25:H25"/>
    <mergeCell ref="A26:I26"/>
    <mergeCell ref="D27:H27"/>
    <mergeCell ref="D28:H28"/>
    <mergeCell ref="A19:I19"/>
    <mergeCell ref="D20:H20"/>
    <mergeCell ref="D21:H21"/>
    <mergeCell ref="D22:H22"/>
    <mergeCell ref="A23:I23"/>
    <mergeCell ref="D14:H14"/>
    <mergeCell ref="D15:H15"/>
    <mergeCell ref="D16:H16"/>
    <mergeCell ref="D17:H17"/>
    <mergeCell ref="D18:H18"/>
    <mergeCell ref="A1:I1"/>
    <mergeCell ref="A3:I3"/>
    <mergeCell ref="B5:B6"/>
    <mergeCell ref="A5:A6"/>
    <mergeCell ref="C5:C6"/>
    <mergeCell ref="D5:H6"/>
    <mergeCell ref="I5:I6"/>
    <mergeCell ref="A13:I13"/>
    <mergeCell ref="A7:I7"/>
    <mergeCell ref="D9:H9"/>
    <mergeCell ref="D10:H10"/>
    <mergeCell ref="D11:H11"/>
    <mergeCell ref="D12:H12"/>
    <mergeCell ref="D8:H8"/>
  </mergeCells>
  <pageMargins left="1.1811023622047245" right="0.39370078740157483" top="0.78740157480314965" bottom="0.78740157480314965" header="0.11811023622047245" footer="0.31496062992125984"/>
  <pageSetup paperSize="9" scale="60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view="pageBreakPreview" zoomScale="75" zoomScaleNormal="41" zoomScaleSheetLayoutView="10" workbookViewId="0">
      <selection activeCell="X36" sqref="X36"/>
    </sheetView>
  </sheetViews>
  <sheetFormatPr defaultRowHeight="14.4" x14ac:dyDescent="0.3"/>
  <sheetData>
    <row r="1" spans="1:17" ht="17.399999999999999" x14ac:dyDescent="0.3">
      <c r="A1" s="738" t="s">
        <v>698</v>
      </c>
      <c r="B1" s="738"/>
      <c r="C1" s="738"/>
      <c r="D1" s="738"/>
      <c r="E1" s="738"/>
      <c r="F1" s="738"/>
      <c r="G1" s="738"/>
      <c r="H1" s="738"/>
      <c r="I1" s="739"/>
      <c r="J1" s="739"/>
      <c r="K1" s="739"/>
      <c r="L1" s="739"/>
      <c r="M1" s="739"/>
      <c r="N1" s="739"/>
      <c r="O1" s="739"/>
      <c r="P1" s="739"/>
      <c r="Q1" s="739"/>
    </row>
    <row r="2" spans="1:17" ht="17.399999999999999" x14ac:dyDescent="0.3">
      <c r="A2" s="738" t="s">
        <v>114</v>
      </c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</row>
    <row r="3" spans="1:17" x14ac:dyDescent="0.3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8"/>
      <c r="M3" s="278"/>
      <c r="N3" s="278"/>
      <c r="O3" s="278"/>
      <c r="P3" s="278"/>
      <c r="Q3" s="278"/>
    </row>
    <row r="4" spans="1:17" ht="16.8" x14ac:dyDescent="0.3">
      <c r="A4" s="740" t="str">
        <f>"Пояснения "&amp;IF(A11="Преподаватель","преподавателя ",IF(A11="Начальник кафедры","начальника кафедры ","заведующего кафедрой "))&amp;"по выполнению плана индивидуальной работы"</f>
        <v>Пояснения преподавателя по выполнению плана индивидуальной работы</v>
      </c>
      <c r="B4" s="740"/>
      <c r="C4" s="740"/>
      <c r="D4" s="740"/>
      <c r="E4" s="740"/>
      <c r="F4" s="740"/>
      <c r="G4" s="740"/>
      <c r="H4" s="740"/>
      <c r="I4" s="740"/>
      <c r="J4" s="740"/>
      <c r="K4" s="740"/>
      <c r="L4" s="740"/>
      <c r="M4" s="740"/>
      <c r="N4" s="740"/>
      <c r="O4" s="740"/>
      <c r="P4" s="740"/>
      <c r="Q4" s="740"/>
    </row>
    <row r="5" spans="1:17" ht="19.8" customHeight="1" x14ac:dyDescent="0.3">
      <c r="A5" s="741"/>
      <c r="B5" s="742"/>
      <c r="C5" s="742"/>
      <c r="D5" s="742"/>
      <c r="E5" s="742"/>
      <c r="F5" s="742"/>
      <c r="G5" s="742"/>
      <c r="H5" s="742"/>
      <c r="I5" s="742"/>
      <c r="J5" s="742"/>
      <c r="K5" s="742"/>
      <c r="L5" s="742"/>
      <c r="M5" s="742"/>
      <c r="N5" s="742"/>
      <c r="O5" s="742"/>
      <c r="P5" s="742"/>
      <c r="Q5" s="742"/>
    </row>
    <row r="6" spans="1:17" ht="19.95" customHeight="1" x14ac:dyDescent="0.3">
      <c r="A6" s="723"/>
      <c r="B6" s="737"/>
      <c r="C6" s="737"/>
      <c r="D6" s="737"/>
      <c r="E6" s="737"/>
      <c r="F6" s="737"/>
      <c r="G6" s="737"/>
      <c r="H6" s="737"/>
      <c r="I6" s="737"/>
      <c r="J6" s="737"/>
      <c r="K6" s="737"/>
      <c r="L6" s="737"/>
      <c r="M6" s="737"/>
      <c r="N6" s="737"/>
      <c r="O6" s="737"/>
      <c r="P6" s="737"/>
      <c r="Q6" s="737"/>
    </row>
    <row r="7" spans="1:17" ht="19.95" customHeight="1" x14ac:dyDescent="0.3">
      <c r="A7" s="723"/>
      <c r="B7" s="737"/>
      <c r="C7" s="737"/>
      <c r="D7" s="737"/>
      <c r="E7" s="737"/>
      <c r="F7" s="737"/>
      <c r="G7" s="737"/>
      <c r="H7" s="737"/>
      <c r="I7" s="737"/>
      <c r="J7" s="737"/>
      <c r="K7" s="737"/>
      <c r="L7" s="737"/>
      <c r="M7" s="737"/>
      <c r="N7" s="737"/>
      <c r="O7" s="737"/>
      <c r="P7" s="737"/>
      <c r="Q7" s="737"/>
    </row>
    <row r="8" spans="1:17" ht="19.95" customHeight="1" x14ac:dyDescent="0.3">
      <c r="A8" s="723"/>
      <c r="B8" s="737"/>
      <c r="C8" s="737"/>
      <c r="D8" s="737"/>
      <c r="E8" s="737"/>
      <c r="F8" s="737"/>
      <c r="G8" s="737"/>
      <c r="H8" s="737"/>
      <c r="I8" s="737"/>
      <c r="J8" s="737"/>
      <c r="K8" s="737"/>
      <c r="L8" s="737"/>
      <c r="M8" s="737"/>
      <c r="N8" s="737"/>
      <c r="O8" s="737"/>
      <c r="P8" s="737"/>
      <c r="Q8" s="737"/>
    </row>
    <row r="9" spans="1:17" ht="19.95" customHeight="1" x14ac:dyDescent="0.3">
      <c r="A9" s="723"/>
      <c r="B9" s="737"/>
      <c r="C9" s="737"/>
      <c r="D9" s="737"/>
      <c r="E9" s="737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</row>
    <row r="10" spans="1:17" x14ac:dyDescent="0.3">
      <c r="A10" s="279"/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80"/>
      <c r="M10" s="281"/>
      <c r="N10" s="281"/>
      <c r="O10" s="282"/>
      <c r="P10" s="283"/>
      <c r="Q10" s="279"/>
    </row>
    <row r="11" spans="1:17" ht="18" x14ac:dyDescent="0.3">
      <c r="A11" s="743" t="str">
        <f>IF(OR([1]Титул!I6="Начальник кафедры",[1]Титул!I6="Заведующий кафедрой"),"Преподаватель",IF([1]Титул!C31="начальник кафедры","Начальник кафедры","Заведующий кафедрой"))</f>
        <v>Преподаватель</v>
      </c>
      <c r="B11" s="744"/>
      <c r="C11" s="744"/>
      <c r="D11" s="744"/>
      <c r="E11" s="279"/>
      <c r="F11" s="745"/>
      <c r="G11" s="745"/>
      <c r="H11" s="745"/>
      <c r="I11" s="279"/>
      <c r="J11" s="746"/>
      <c r="K11" s="747"/>
      <c r="L11" s="747"/>
      <c r="M11" s="281"/>
      <c r="N11" s="281"/>
      <c r="O11" s="282"/>
      <c r="P11" s="283"/>
      <c r="Q11" s="279"/>
    </row>
    <row r="12" spans="1:17" ht="16.8" x14ac:dyDescent="0.3">
      <c r="A12" s="748" t="s">
        <v>699</v>
      </c>
      <c r="B12" s="749"/>
      <c r="C12" s="749"/>
      <c r="D12" s="749"/>
      <c r="E12" s="279"/>
      <c r="F12" s="750" t="s">
        <v>700</v>
      </c>
      <c r="G12" s="750"/>
      <c r="H12" s="750"/>
      <c r="I12" s="279"/>
      <c r="J12" s="750" t="s">
        <v>701</v>
      </c>
      <c r="K12" s="750"/>
      <c r="L12" s="750"/>
      <c r="M12" s="281"/>
      <c r="N12" s="281"/>
      <c r="O12" s="282"/>
      <c r="P12" s="283"/>
      <c r="Q12" s="279"/>
    </row>
    <row r="13" spans="1:17" x14ac:dyDescent="0.3">
      <c r="A13" s="279"/>
      <c r="B13" s="279"/>
      <c r="C13" s="279"/>
      <c r="D13" s="279"/>
      <c r="E13" s="279"/>
      <c r="F13" s="279"/>
      <c r="G13" s="279"/>
      <c r="H13" s="279"/>
      <c r="I13" s="279"/>
      <c r="J13" s="279"/>
      <c r="K13" s="279"/>
      <c r="L13" s="280"/>
      <c r="M13" s="281"/>
      <c r="N13" s="281"/>
      <c r="O13" s="282"/>
      <c r="P13" s="283"/>
      <c r="Q13" s="279"/>
    </row>
    <row r="14" spans="1:17" x14ac:dyDescent="0.3">
      <c r="A14" s="284"/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85"/>
      <c r="M14" s="281"/>
      <c r="N14" s="281"/>
      <c r="O14" s="282"/>
      <c r="P14" s="283"/>
      <c r="Q14" s="279"/>
    </row>
    <row r="15" spans="1:17" ht="16.8" x14ac:dyDescent="0.3">
      <c r="A15" s="740" t="str">
        <f>"Заключение"&amp;IF(OR(A11="Начальник кафедры",A11="Заведующий кафедрой"),"",IF([1]Титул!I6="Начальник кафедры"," начальника кафедры"," заведующего кафедрой"))&amp;" о выполнении индивидуального плана и качестве работы "&amp;IF(A11="Преподаватель","преподавателя",IF(A11="Начальник кафедры","начальника кафедры","заведующего кафедрой"))</f>
        <v>Заключение начальника кафедры о выполнении индивидуального плана и качестве работы преподавателя</v>
      </c>
      <c r="B15" s="740"/>
      <c r="C15" s="740"/>
      <c r="D15" s="740"/>
      <c r="E15" s="740"/>
      <c r="F15" s="740"/>
      <c r="G15" s="740"/>
      <c r="H15" s="740"/>
      <c r="I15" s="740"/>
      <c r="J15" s="740"/>
      <c r="K15" s="740"/>
      <c r="L15" s="740"/>
      <c r="M15" s="740"/>
      <c r="N15" s="740"/>
      <c r="O15" s="740"/>
      <c r="P15" s="740"/>
      <c r="Q15" s="740"/>
    </row>
    <row r="16" spans="1:17" ht="15.6" x14ac:dyDescent="0.3">
      <c r="A16" s="751"/>
      <c r="B16" s="752"/>
      <c r="C16" s="752"/>
      <c r="D16" s="752"/>
      <c r="E16" s="752"/>
      <c r="F16" s="752"/>
      <c r="G16" s="752"/>
      <c r="H16" s="752"/>
      <c r="I16" s="752"/>
      <c r="J16" s="752"/>
      <c r="K16" s="752"/>
      <c r="L16" s="752"/>
      <c r="M16" s="752"/>
      <c r="N16" s="752"/>
      <c r="O16" s="752"/>
      <c r="P16" s="752"/>
      <c r="Q16" s="752"/>
    </row>
    <row r="17" spans="1:17" ht="19.95" customHeight="1" x14ac:dyDescent="0.3">
      <c r="A17" s="723"/>
      <c r="B17" s="737"/>
      <c r="C17" s="737"/>
      <c r="D17" s="737"/>
      <c r="E17" s="737"/>
      <c r="F17" s="737"/>
      <c r="G17" s="737"/>
      <c r="H17" s="737"/>
      <c r="I17" s="737"/>
      <c r="J17" s="737"/>
      <c r="K17" s="737"/>
      <c r="L17" s="737"/>
      <c r="M17" s="737"/>
      <c r="N17" s="737"/>
      <c r="O17" s="737"/>
      <c r="P17" s="737"/>
      <c r="Q17" s="737"/>
    </row>
    <row r="18" spans="1:17" ht="19.95" customHeight="1" x14ac:dyDescent="0.3">
      <c r="A18" s="723"/>
      <c r="B18" s="737"/>
      <c r="C18" s="737"/>
      <c r="D18" s="737"/>
      <c r="E18" s="737"/>
      <c r="F18" s="737"/>
      <c r="G18" s="737"/>
      <c r="H18" s="737"/>
      <c r="I18" s="737"/>
      <c r="J18" s="737"/>
      <c r="K18" s="737"/>
      <c r="L18" s="737"/>
      <c r="M18" s="737"/>
      <c r="N18" s="737"/>
      <c r="O18" s="737"/>
      <c r="P18" s="737"/>
      <c r="Q18" s="737"/>
    </row>
    <row r="19" spans="1:17" ht="19.95" customHeight="1" x14ac:dyDescent="0.3">
      <c r="A19" s="723"/>
      <c r="B19" s="737"/>
      <c r="C19" s="737"/>
      <c r="D19" s="737"/>
      <c r="E19" s="737"/>
      <c r="F19" s="737"/>
      <c r="G19" s="737"/>
      <c r="H19" s="737"/>
      <c r="I19" s="737"/>
      <c r="J19" s="737"/>
      <c r="K19" s="737"/>
      <c r="L19" s="737"/>
      <c r="M19" s="737"/>
      <c r="N19" s="737"/>
      <c r="O19" s="737"/>
      <c r="P19" s="737"/>
      <c r="Q19" s="737"/>
    </row>
    <row r="20" spans="1:17" ht="19.95" customHeight="1" x14ac:dyDescent="0.3">
      <c r="A20" s="723"/>
      <c r="B20" s="737"/>
      <c r="C20" s="737"/>
      <c r="D20" s="737"/>
      <c r="E20" s="737"/>
      <c r="F20" s="737"/>
      <c r="G20" s="737"/>
      <c r="H20" s="737"/>
      <c r="I20" s="737"/>
      <c r="J20" s="737"/>
      <c r="K20" s="737"/>
      <c r="L20" s="737"/>
      <c r="M20" s="737"/>
      <c r="N20" s="737"/>
      <c r="O20" s="737"/>
      <c r="P20" s="737"/>
      <c r="Q20" s="737"/>
    </row>
    <row r="21" spans="1:17" x14ac:dyDescent="0.3">
      <c r="A21" s="279"/>
      <c r="B21" s="279"/>
      <c r="C21" s="279"/>
      <c r="D21" s="279"/>
      <c r="E21" s="279"/>
      <c r="F21" s="279"/>
      <c r="G21" s="279"/>
      <c r="H21" s="279"/>
      <c r="I21" s="279"/>
      <c r="J21" s="279"/>
      <c r="K21" s="279"/>
      <c r="L21" s="280"/>
      <c r="M21" s="281"/>
      <c r="N21" s="281"/>
      <c r="O21" s="282"/>
      <c r="P21" s="283"/>
      <c r="Q21" s="279"/>
    </row>
    <row r="22" spans="1:17" ht="18" x14ac:dyDescent="0.3">
      <c r="A22" s="755" t="str">
        <f>[1]Титул!I6</f>
        <v>Начальник кафедры</v>
      </c>
      <c r="B22" s="756"/>
      <c r="C22" s="756"/>
      <c r="D22" s="756"/>
      <c r="E22" s="279"/>
      <c r="F22" s="745"/>
      <c r="G22" s="745"/>
      <c r="H22" s="745"/>
      <c r="I22" s="279"/>
      <c r="J22" s="746"/>
      <c r="K22" s="747"/>
      <c r="L22" s="747"/>
      <c r="M22" s="281"/>
      <c r="N22" s="281"/>
      <c r="O22" s="282"/>
      <c r="P22" s="283"/>
      <c r="Q22" s="279"/>
    </row>
    <row r="23" spans="1:17" ht="16.8" x14ac:dyDescent="0.3">
      <c r="A23" s="748" t="s">
        <v>699</v>
      </c>
      <c r="B23" s="749"/>
      <c r="C23" s="749"/>
      <c r="D23" s="749"/>
      <c r="E23" s="279"/>
      <c r="F23" s="750" t="s">
        <v>700</v>
      </c>
      <c r="G23" s="750"/>
      <c r="H23" s="750"/>
      <c r="I23" s="279"/>
      <c r="J23" s="750" t="s">
        <v>701</v>
      </c>
      <c r="K23" s="750"/>
      <c r="L23" s="750"/>
      <c r="M23" s="281"/>
      <c r="N23" s="281"/>
      <c r="O23" s="282"/>
      <c r="P23" s="283"/>
      <c r="Q23" s="279"/>
    </row>
    <row r="24" spans="1:17" x14ac:dyDescent="0.3">
      <c r="A24" s="284"/>
      <c r="B24" s="279"/>
      <c r="C24" s="279"/>
      <c r="D24" s="284"/>
      <c r="E24" s="279"/>
      <c r="F24" s="279"/>
      <c r="G24" s="279"/>
      <c r="H24" s="279"/>
      <c r="I24" s="279"/>
      <c r="J24" s="279"/>
      <c r="K24" s="279"/>
      <c r="L24" s="285"/>
      <c r="M24" s="281"/>
      <c r="N24" s="281"/>
      <c r="O24" s="282"/>
      <c r="P24" s="283"/>
      <c r="Q24" s="279"/>
    </row>
    <row r="25" spans="1:17" ht="16.8" customHeight="1" x14ac:dyDescent="0.3">
      <c r="A25" s="757" t="str">
        <f>"Выполнение   индивидуального   плана   работы   "&amp;IF(A11="Преподаватель","преподавателя",IF(A11="Начальник кафедры","начальника кафедры","заведующего кафедрой"))&amp;"   рассмотрено   на   заседании   кафедры   «____»  _______________  20__  г.
протокол  № ___"</f>
        <v>Выполнение   индивидуального   плана   работы   преподавателя   рассмотрено   на   заседании   кафедры   «____»  _______________  20__  г.
протокол  № ___</v>
      </c>
      <c r="B25" s="757"/>
      <c r="C25" s="757"/>
      <c r="D25" s="757"/>
      <c r="E25" s="757"/>
      <c r="F25" s="757"/>
      <c r="G25" s="757"/>
      <c r="H25" s="757"/>
      <c r="I25" s="757"/>
      <c r="J25" s="757"/>
      <c r="K25" s="757"/>
      <c r="L25" s="757"/>
      <c r="M25" s="757"/>
      <c r="N25" s="757"/>
      <c r="O25" s="757"/>
      <c r="P25" s="757"/>
      <c r="Q25" s="757"/>
    </row>
    <row r="26" spans="1:17" x14ac:dyDescent="0.3">
      <c r="A26" s="757"/>
      <c r="B26" s="757"/>
      <c r="C26" s="757"/>
      <c r="D26" s="757"/>
      <c r="E26" s="757"/>
      <c r="F26" s="757"/>
      <c r="G26" s="757"/>
      <c r="H26" s="757"/>
      <c r="I26" s="757"/>
      <c r="J26" s="757"/>
      <c r="K26" s="757"/>
      <c r="L26" s="757"/>
      <c r="M26" s="757"/>
      <c r="N26" s="757"/>
      <c r="O26" s="757"/>
      <c r="P26" s="757"/>
      <c r="Q26" s="757"/>
    </row>
    <row r="27" spans="1:17" x14ac:dyDescent="0.3">
      <c r="A27" s="753"/>
      <c r="B27" s="753"/>
      <c r="C27" s="753"/>
      <c r="D27" s="753"/>
      <c r="E27" s="753"/>
      <c r="F27" s="753"/>
      <c r="G27" s="753"/>
      <c r="H27" s="753"/>
      <c r="I27" s="753"/>
      <c r="J27" s="753"/>
      <c r="K27" s="753"/>
      <c r="L27" s="753"/>
      <c r="M27" s="753"/>
      <c r="N27" s="753"/>
      <c r="O27" s="753"/>
      <c r="P27" s="753"/>
      <c r="Q27" s="753"/>
    </row>
    <row r="28" spans="1:17" x14ac:dyDescent="0.3">
      <c r="A28" s="754"/>
      <c r="B28" s="754"/>
      <c r="C28" s="754"/>
      <c r="D28" s="754"/>
      <c r="E28" s="754"/>
      <c r="F28" s="754"/>
      <c r="G28" s="754"/>
      <c r="H28" s="754"/>
      <c r="I28" s="754"/>
      <c r="J28" s="754"/>
      <c r="K28" s="754"/>
      <c r="L28" s="754"/>
      <c r="M28" s="754"/>
      <c r="N28" s="754"/>
      <c r="O28" s="754"/>
      <c r="P28" s="754"/>
      <c r="Q28" s="754"/>
    </row>
    <row r="29" spans="1:17" ht="17.399999999999999" x14ac:dyDescent="0.3">
      <c r="A29" s="738" t="s">
        <v>702</v>
      </c>
      <c r="B29" s="738"/>
      <c r="C29" s="738"/>
      <c r="D29" s="738"/>
      <c r="E29" s="738"/>
      <c r="F29" s="738"/>
      <c r="G29" s="738"/>
      <c r="H29" s="738"/>
      <c r="I29" s="738"/>
      <c r="J29" s="738"/>
      <c r="K29" s="738"/>
      <c r="L29" s="738"/>
      <c r="M29" s="738"/>
      <c r="N29" s="738"/>
      <c r="O29" s="738"/>
      <c r="P29" s="738"/>
      <c r="Q29" s="738"/>
    </row>
    <row r="30" spans="1:17" x14ac:dyDescent="0.3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8"/>
      <c r="M30" s="278"/>
      <c r="N30" s="278"/>
      <c r="O30" s="278"/>
      <c r="P30" s="278"/>
      <c r="Q30" s="278"/>
    </row>
    <row r="31" spans="1:17" ht="16.8" x14ac:dyDescent="0.3">
      <c r="A31" s="740" t="str">
        <f>A4</f>
        <v>Пояснения преподавателя по выполнению плана индивидуальной работы</v>
      </c>
      <c r="B31" s="740"/>
      <c r="C31" s="740"/>
      <c r="D31" s="740"/>
      <c r="E31" s="740"/>
      <c r="F31" s="740"/>
      <c r="G31" s="740"/>
      <c r="H31" s="740"/>
      <c r="I31" s="740"/>
      <c r="J31" s="740"/>
      <c r="K31" s="740"/>
      <c r="L31" s="740"/>
      <c r="M31" s="740"/>
      <c r="N31" s="740"/>
      <c r="O31" s="740"/>
      <c r="P31" s="740"/>
      <c r="Q31" s="740"/>
    </row>
    <row r="32" spans="1:17" ht="15.6" x14ac:dyDescent="0.3">
      <c r="A32" s="751"/>
      <c r="B32" s="752"/>
      <c r="C32" s="752"/>
      <c r="D32" s="752"/>
      <c r="E32" s="752"/>
      <c r="F32" s="752"/>
      <c r="G32" s="752"/>
      <c r="H32" s="752"/>
      <c r="I32" s="752"/>
      <c r="J32" s="752"/>
      <c r="K32" s="752"/>
      <c r="L32" s="752"/>
      <c r="M32" s="752"/>
      <c r="N32" s="752"/>
      <c r="O32" s="752"/>
      <c r="P32" s="752"/>
      <c r="Q32" s="752"/>
    </row>
    <row r="33" spans="1:17" ht="19.95" customHeight="1" x14ac:dyDescent="0.3">
      <c r="A33" s="723"/>
      <c r="B33" s="737"/>
      <c r="C33" s="737"/>
      <c r="D33" s="737"/>
      <c r="E33" s="737"/>
      <c r="F33" s="737"/>
      <c r="G33" s="737"/>
      <c r="H33" s="737"/>
      <c r="I33" s="737"/>
      <c r="J33" s="737"/>
      <c r="K33" s="737"/>
      <c r="L33" s="737"/>
      <c r="M33" s="737"/>
      <c r="N33" s="737"/>
      <c r="O33" s="737"/>
      <c r="P33" s="737"/>
      <c r="Q33" s="737"/>
    </row>
    <row r="34" spans="1:17" ht="19.95" customHeight="1" x14ac:dyDescent="0.3">
      <c r="A34" s="723"/>
      <c r="B34" s="737"/>
      <c r="C34" s="737"/>
      <c r="D34" s="737"/>
      <c r="E34" s="737"/>
      <c r="F34" s="737"/>
      <c r="G34" s="737"/>
      <c r="H34" s="737"/>
      <c r="I34" s="737"/>
      <c r="J34" s="737"/>
      <c r="K34" s="737"/>
      <c r="L34" s="737"/>
      <c r="M34" s="737"/>
      <c r="N34" s="737"/>
      <c r="O34" s="737"/>
      <c r="P34" s="737"/>
      <c r="Q34" s="737"/>
    </row>
    <row r="35" spans="1:17" ht="19.95" customHeight="1" x14ac:dyDescent="0.3">
      <c r="A35" s="723"/>
      <c r="B35" s="737"/>
      <c r="C35" s="737"/>
      <c r="D35" s="737"/>
      <c r="E35" s="737"/>
      <c r="F35" s="737"/>
      <c r="G35" s="737"/>
      <c r="H35" s="737"/>
      <c r="I35" s="737"/>
      <c r="J35" s="737"/>
      <c r="K35" s="737"/>
      <c r="L35" s="737"/>
      <c r="M35" s="737"/>
      <c r="N35" s="737"/>
      <c r="O35" s="737"/>
      <c r="P35" s="737"/>
      <c r="Q35" s="737"/>
    </row>
    <row r="36" spans="1:17" ht="19.95" customHeight="1" x14ac:dyDescent="0.3">
      <c r="A36" s="723"/>
      <c r="B36" s="737"/>
      <c r="C36" s="737"/>
      <c r="D36" s="737"/>
      <c r="E36" s="737"/>
      <c r="F36" s="737"/>
      <c r="G36" s="737"/>
      <c r="H36" s="737"/>
      <c r="I36" s="737"/>
      <c r="J36" s="737"/>
      <c r="K36" s="737"/>
      <c r="L36" s="737"/>
      <c r="M36" s="737"/>
      <c r="N36" s="737"/>
      <c r="O36" s="737"/>
      <c r="P36" s="737"/>
      <c r="Q36" s="737"/>
    </row>
    <row r="37" spans="1:17" x14ac:dyDescent="0.3">
      <c r="A37" s="279"/>
      <c r="B37" s="279"/>
      <c r="C37" s="279"/>
      <c r="D37" s="279"/>
      <c r="E37" s="279"/>
      <c r="F37" s="279"/>
      <c r="G37" s="279"/>
      <c r="H37" s="279"/>
      <c r="I37" s="279"/>
      <c r="J37" s="279"/>
      <c r="K37" s="279"/>
      <c r="L37" s="280"/>
      <c r="M37" s="281"/>
      <c r="N37" s="281"/>
      <c r="O37" s="282"/>
      <c r="P37" s="283"/>
      <c r="Q37" s="279"/>
    </row>
    <row r="38" spans="1:17" ht="18" x14ac:dyDescent="0.3">
      <c r="A38" s="743" t="str">
        <f>A11</f>
        <v>Преподаватель</v>
      </c>
      <c r="B38" s="744"/>
      <c r="C38" s="744"/>
      <c r="D38" s="744"/>
      <c r="E38" s="279"/>
      <c r="F38" s="745"/>
      <c r="G38" s="745"/>
      <c r="H38" s="745"/>
      <c r="I38" s="279"/>
      <c r="J38" s="746"/>
      <c r="K38" s="747"/>
      <c r="L38" s="747"/>
      <c r="M38" s="281"/>
      <c r="N38" s="281"/>
      <c r="O38" s="282"/>
      <c r="P38" s="283"/>
      <c r="Q38" s="279"/>
    </row>
    <row r="39" spans="1:17" ht="16.8" x14ac:dyDescent="0.3">
      <c r="A39" s="748" t="s">
        <v>699</v>
      </c>
      <c r="B39" s="749"/>
      <c r="C39" s="749"/>
      <c r="D39" s="749"/>
      <c r="E39" s="279"/>
      <c r="F39" s="750" t="s">
        <v>700</v>
      </c>
      <c r="G39" s="750"/>
      <c r="H39" s="750"/>
      <c r="I39" s="279"/>
      <c r="J39" s="750" t="s">
        <v>701</v>
      </c>
      <c r="K39" s="750"/>
      <c r="L39" s="750"/>
      <c r="M39" s="281"/>
      <c r="N39" s="281"/>
      <c r="O39" s="282"/>
      <c r="P39" s="283"/>
      <c r="Q39" s="279"/>
    </row>
    <row r="40" spans="1:17" x14ac:dyDescent="0.3">
      <c r="A40" s="279"/>
      <c r="B40" s="279"/>
      <c r="C40" s="279"/>
      <c r="D40" s="279"/>
      <c r="E40" s="279"/>
      <c r="F40" s="279"/>
      <c r="G40" s="279"/>
      <c r="H40" s="279"/>
      <c r="I40" s="279"/>
      <c r="J40" s="279"/>
      <c r="K40" s="279"/>
      <c r="L40" s="280"/>
      <c r="M40" s="281"/>
      <c r="N40" s="281"/>
      <c r="O40" s="282"/>
      <c r="P40" s="283"/>
      <c r="Q40" s="279"/>
    </row>
    <row r="41" spans="1:17" x14ac:dyDescent="0.3">
      <c r="A41" s="284"/>
      <c r="B41" s="279"/>
      <c r="C41" s="279"/>
      <c r="D41" s="279"/>
      <c r="E41" s="279"/>
      <c r="F41" s="279"/>
      <c r="G41" s="279"/>
      <c r="H41" s="279"/>
      <c r="I41" s="279"/>
      <c r="J41" s="279"/>
      <c r="K41" s="279"/>
      <c r="L41" s="285"/>
      <c r="M41" s="281"/>
      <c r="N41" s="281"/>
      <c r="O41" s="282"/>
      <c r="P41" s="283"/>
      <c r="Q41" s="279"/>
    </row>
    <row r="42" spans="1:17" ht="16.8" x14ac:dyDescent="0.3">
      <c r="A42" s="740" t="str">
        <f>A15</f>
        <v>Заключение начальника кафедры о выполнении индивидуального плана и качестве работы преподавателя</v>
      </c>
      <c r="B42" s="740"/>
      <c r="C42" s="740"/>
      <c r="D42" s="740"/>
      <c r="E42" s="740"/>
      <c r="F42" s="740"/>
      <c r="G42" s="740"/>
      <c r="H42" s="740"/>
      <c r="I42" s="740"/>
      <c r="J42" s="740"/>
      <c r="K42" s="740"/>
      <c r="L42" s="740"/>
      <c r="M42" s="740"/>
      <c r="N42" s="740"/>
      <c r="O42" s="740"/>
      <c r="P42" s="740"/>
      <c r="Q42" s="740"/>
    </row>
    <row r="43" spans="1:17" ht="19.95" customHeight="1" x14ac:dyDescent="0.3">
      <c r="A43" s="751"/>
      <c r="B43" s="752"/>
      <c r="C43" s="752"/>
      <c r="D43" s="752"/>
      <c r="E43" s="752"/>
      <c r="F43" s="752"/>
      <c r="G43" s="752"/>
      <c r="H43" s="752"/>
      <c r="I43" s="752"/>
      <c r="J43" s="752"/>
      <c r="K43" s="752"/>
      <c r="L43" s="752"/>
      <c r="M43" s="752"/>
      <c r="N43" s="752"/>
      <c r="O43" s="752"/>
      <c r="P43" s="752"/>
      <c r="Q43" s="752"/>
    </row>
    <row r="44" spans="1:17" ht="19.95" customHeight="1" x14ac:dyDescent="0.3">
      <c r="A44" s="723"/>
      <c r="B44" s="737"/>
      <c r="C44" s="737"/>
      <c r="D44" s="737"/>
      <c r="E44" s="737"/>
      <c r="F44" s="737"/>
      <c r="G44" s="737"/>
      <c r="H44" s="737"/>
      <c r="I44" s="737"/>
      <c r="J44" s="737"/>
      <c r="K44" s="737"/>
      <c r="L44" s="737"/>
      <c r="M44" s="737"/>
      <c r="N44" s="737"/>
      <c r="O44" s="737"/>
      <c r="P44" s="737"/>
      <c r="Q44" s="737"/>
    </row>
    <row r="45" spans="1:17" ht="19.95" customHeight="1" x14ac:dyDescent="0.3">
      <c r="A45" s="723"/>
      <c r="B45" s="737"/>
      <c r="C45" s="737"/>
      <c r="D45" s="737"/>
      <c r="E45" s="737"/>
      <c r="F45" s="737"/>
      <c r="G45" s="737"/>
      <c r="H45" s="737"/>
      <c r="I45" s="737"/>
      <c r="J45" s="737"/>
      <c r="K45" s="737"/>
      <c r="L45" s="737"/>
      <c r="M45" s="737"/>
      <c r="N45" s="737"/>
      <c r="O45" s="737"/>
      <c r="P45" s="737"/>
      <c r="Q45" s="737"/>
    </row>
    <row r="46" spans="1:17" ht="19.95" customHeight="1" x14ac:dyDescent="0.3">
      <c r="A46" s="723"/>
      <c r="B46" s="737"/>
      <c r="C46" s="737"/>
      <c r="D46" s="737"/>
      <c r="E46" s="737"/>
      <c r="F46" s="737"/>
      <c r="G46" s="737"/>
      <c r="H46" s="737"/>
      <c r="I46" s="737"/>
      <c r="J46" s="737"/>
      <c r="K46" s="737"/>
      <c r="L46" s="737"/>
      <c r="M46" s="737"/>
      <c r="N46" s="737"/>
      <c r="O46" s="737"/>
      <c r="P46" s="737"/>
      <c r="Q46" s="737"/>
    </row>
    <row r="47" spans="1:17" ht="19.95" customHeight="1" x14ac:dyDescent="0.3">
      <c r="A47" s="723"/>
      <c r="B47" s="737"/>
      <c r="C47" s="737"/>
      <c r="D47" s="737"/>
      <c r="E47" s="737"/>
      <c r="F47" s="737"/>
      <c r="G47" s="737"/>
      <c r="H47" s="737"/>
      <c r="I47" s="737"/>
      <c r="J47" s="737"/>
      <c r="K47" s="737"/>
      <c r="L47" s="737"/>
      <c r="M47" s="737"/>
      <c r="N47" s="737"/>
      <c r="O47" s="737"/>
      <c r="P47" s="737"/>
      <c r="Q47" s="737"/>
    </row>
    <row r="48" spans="1:17" x14ac:dyDescent="0.3">
      <c r="A48" s="279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80"/>
      <c r="M48" s="281"/>
      <c r="N48" s="281"/>
      <c r="O48" s="282"/>
      <c r="P48" s="283"/>
      <c r="Q48" s="279"/>
    </row>
    <row r="49" spans="1:17" ht="18" customHeight="1" x14ac:dyDescent="0.3">
      <c r="A49" s="758" t="str">
        <f>A22</f>
        <v>Начальник кафедры</v>
      </c>
      <c r="B49" s="759"/>
      <c r="C49" s="759"/>
      <c r="D49" s="759"/>
      <c r="E49" s="279"/>
      <c r="F49" s="745"/>
      <c r="G49" s="745"/>
      <c r="H49" s="745"/>
      <c r="I49" s="279"/>
      <c r="J49" s="746"/>
      <c r="K49" s="747"/>
      <c r="L49" s="747"/>
      <c r="M49" s="281"/>
      <c r="N49" s="281"/>
      <c r="O49" s="282"/>
      <c r="P49" s="283"/>
      <c r="Q49" s="279"/>
    </row>
    <row r="50" spans="1:17" ht="16.8" x14ac:dyDescent="0.3">
      <c r="A50" s="748" t="s">
        <v>699</v>
      </c>
      <c r="B50" s="749"/>
      <c r="C50" s="749"/>
      <c r="D50" s="749"/>
      <c r="E50" s="279"/>
      <c r="F50" s="750" t="s">
        <v>700</v>
      </c>
      <c r="G50" s="750"/>
      <c r="H50" s="750"/>
      <c r="I50" s="279"/>
      <c r="J50" s="750" t="s">
        <v>701</v>
      </c>
      <c r="K50" s="750"/>
      <c r="L50" s="750"/>
      <c r="M50" s="281"/>
      <c r="N50" s="281"/>
      <c r="O50" s="282"/>
      <c r="P50" s="283"/>
      <c r="Q50" s="279"/>
    </row>
    <row r="51" spans="1:17" x14ac:dyDescent="0.3">
      <c r="A51" s="284"/>
      <c r="B51" s="279"/>
      <c r="C51" s="279"/>
      <c r="D51" s="284"/>
      <c r="E51" s="279"/>
      <c r="F51" s="279"/>
      <c r="G51" s="279"/>
      <c r="H51" s="279"/>
      <c r="I51" s="279"/>
      <c r="J51" s="279"/>
      <c r="K51" s="279"/>
      <c r="L51" s="285"/>
      <c r="M51" s="281"/>
      <c r="N51" s="281"/>
      <c r="O51" s="282"/>
      <c r="P51" s="283"/>
      <c r="Q51" s="279"/>
    </row>
    <row r="52" spans="1:17" ht="16.8" customHeight="1" x14ac:dyDescent="0.3">
      <c r="A52" s="757" t="str">
        <f>A25</f>
        <v>Выполнение   индивидуального   плана   работы   преподавателя   рассмотрено   на   заседании   кафедры   «____»  _______________  20__  г.
протокол  № ___</v>
      </c>
      <c r="B52" s="757"/>
      <c r="C52" s="757"/>
      <c r="D52" s="757"/>
      <c r="E52" s="757"/>
      <c r="F52" s="757"/>
      <c r="G52" s="757"/>
      <c r="H52" s="757"/>
      <c r="I52" s="757"/>
      <c r="J52" s="757"/>
      <c r="K52" s="757"/>
      <c r="L52" s="757"/>
      <c r="M52" s="757"/>
      <c r="N52" s="757"/>
      <c r="O52" s="757"/>
      <c r="P52" s="757"/>
      <c r="Q52" s="757"/>
    </row>
    <row r="53" spans="1:17" x14ac:dyDescent="0.3">
      <c r="A53" s="757"/>
      <c r="B53" s="757"/>
      <c r="C53" s="757"/>
      <c r="D53" s="757"/>
      <c r="E53" s="757"/>
      <c r="F53" s="757"/>
      <c r="G53" s="757"/>
      <c r="H53" s="757"/>
      <c r="I53" s="757"/>
      <c r="J53" s="757"/>
      <c r="K53" s="757"/>
      <c r="L53" s="757"/>
      <c r="M53" s="757"/>
      <c r="N53" s="757"/>
      <c r="O53" s="757"/>
      <c r="P53" s="757"/>
      <c r="Q53" s="757"/>
    </row>
  </sheetData>
  <mergeCells count="55">
    <mergeCell ref="A50:D50"/>
    <mergeCell ref="F50:H50"/>
    <mergeCell ref="J50:L50"/>
    <mergeCell ref="A25:Q26"/>
    <mergeCell ref="A52:Q53"/>
    <mergeCell ref="A45:Q45"/>
    <mergeCell ref="A46:Q46"/>
    <mergeCell ref="A47:Q47"/>
    <mergeCell ref="A49:D49"/>
    <mergeCell ref="F49:H49"/>
    <mergeCell ref="J49:L49"/>
    <mergeCell ref="A39:D39"/>
    <mergeCell ref="F39:H39"/>
    <mergeCell ref="J39:L39"/>
    <mergeCell ref="A42:Q42"/>
    <mergeCell ref="A43:Q43"/>
    <mergeCell ref="A44:Q44"/>
    <mergeCell ref="A32:Q32"/>
    <mergeCell ref="A33:Q33"/>
    <mergeCell ref="A34:Q34"/>
    <mergeCell ref="A35:Q35"/>
    <mergeCell ref="A36:Q36"/>
    <mergeCell ref="A38:D38"/>
    <mergeCell ref="F38:H38"/>
    <mergeCell ref="J38:L38"/>
    <mergeCell ref="A27:Q27"/>
    <mergeCell ref="A28:Q28"/>
    <mergeCell ref="A29:Q29"/>
    <mergeCell ref="A31:Q31"/>
    <mergeCell ref="A22:D22"/>
    <mergeCell ref="F22:H22"/>
    <mergeCell ref="J22:L22"/>
    <mergeCell ref="A23:D23"/>
    <mergeCell ref="F23:H23"/>
    <mergeCell ref="J23:L23"/>
    <mergeCell ref="A20:Q20"/>
    <mergeCell ref="A8:Q8"/>
    <mergeCell ref="A9:Q9"/>
    <mergeCell ref="A11:D11"/>
    <mergeCell ref="F11:H11"/>
    <mergeCell ref="J11:L11"/>
    <mergeCell ref="A12:D12"/>
    <mergeCell ref="F12:H12"/>
    <mergeCell ref="J12:L12"/>
    <mergeCell ref="A15:Q15"/>
    <mergeCell ref="A16:Q16"/>
    <mergeCell ref="A17:Q17"/>
    <mergeCell ref="A18:Q18"/>
    <mergeCell ref="A19:Q19"/>
    <mergeCell ref="A7:Q7"/>
    <mergeCell ref="A1:Q1"/>
    <mergeCell ref="A2:Q2"/>
    <mergeCell ref="A4:Q4"/>
    <mergeCell ref="A5:Q5"/>
    <mergeCell ref="A6:Q6"/>
  </mergeCells>
  <conditionalFormatting sqref="J38:L38 J49:L49">
    <cfRule type="cellIs" dxfId="1" priority="1" stopIfTrue="1" operator="equal">
      <formula>0</formula>
    </cfRule>
  </conditionalFormatting>
  <conditionalFormatting sqref="J22:L22 J11:L11">
    <cfRule type="cellIs" dxfId="0" priority="2" stopIfTrue="1" operator="equal">
      <formula>0</formula>
    </cfRule>
  </conditionalFormatting>
  <pageMargins left="0.7" right="0.7" top="0.75" bottom="0.75" header="0.3" footer="0.3"/>
  <pageSetup paperSize="9" scale="42" orientation="portrait" verticalDpi="0" r:id="rId1"/>
  <rowBreaks count="1" manualBreakCount="1">
    <brk id="2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13</vt:i4>
      </vt:variant>
    </vt:vector>
  </HeadingPairs>
  <TitlesOfParts>
    <vt:vector size="35" baseType="lpstr">
      <vt:lpstr>Титул</vt:lpstr>
      <vt:lpstr>Исходные</vt:lpstr>
      <vt:lpstr>Распределение</vt:lpstr>
      <vt:lpstr>Р. 1.1. ПЛАН</vt:lpstr>
      <vt:lpstr>Р. 1.2. ПЛАН</vt:lpstr>
      <vt:lpstr>Р. 1.3. ПЛАН </vt:lpstr>
      <vt:lpstr>Р. 1.4. ПЛАН</vt:lpstr>
      <vt:lpstr>Р. 1.1. Нагрузка</vt:lpstr>
      <vt:lpstr>Р. 1.2. Нагрузка </vt:lpstr>
      <vt:lpstr>Р. 1.3. Нагрузка </vt:lpstr>
      <vt:lpstr>Р. 1.4. Нагрузка </vt:lpstr>
      <vt:lpstr>Раздел 2.1</vt:lpstr>
      <vt:lpstr>Раздел 2.2</vt:lpstr>
      <vt:lpstr>Р. II. Изменения</vt:lpstr>
      <vt:lpstr>Раздел 3.1</vt:lpstr>
      <vt:lpstr>Раздел 3.2</vt:lpstr>
      <vt:lpstr>Р. III. Изменения </vt:lpstr>
      <vt:lpstr>Раздел 4.1</vt:lpstr>
      <vt:lpstr>Раздел 4.2 </vt:lpstr>
      <vt:lpstr>Раздел V</vt:lpstr>
      <vt:lpstr>Отметка</vt:lpstr>
      <vt:lpstr>Анализ</vt:lpstr>
      <vt:lpstr>Анализ!Область_печати</vt:lpstr>
      <vt:lpstr>Исходные!Область_печати</vt:lpstr>
      <vt:lpstr>Отметка!Область_печати</vt:lpstr>
      <vt:lpstr>'Р. II. Изменения'!Область_печати</vt:lpstr>
      <vt:lpstr>'Р. III. Изменения '!Область_печати</vt:lpstr>
      <vt:lpstr>'Раздел 2.1'!Область_печати</vt:lpstr>
      <vt:lpstr>'Раздел 2.2'!Область_печати</vt:lpstr>
      <vt:lpstr>'Раздел 3.1'!Область_печати</vt:lpstr>
      <vt:lpstr>'Раздел 3.2'!Область_печати</vt:lpstr>
      <vt:lpstr>'Раздел 4.1'!Область_печати</vt:lpstr>
      <vt:lpstr>'Раздел 4.2 '!Область_печати</vt:lpstr>
      <vt:lpstr>'Раздел V'!Область_печати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2026-08-10T07:33:59Z</dcterms:modified>
</cp:coreProperties>
</file>